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arcial\Downloads\"/>
    </mc:Choice>
  </mc:AlternateContent>
  <xr:revisionPtr revIDLastSave="0" documentId="13_ncr:1_{7A72795F-6A44-4719-93D8-593697EE657A}" xr6:coauthVersionLast="47" xr6:coauthVersionMax="47" xr10:uidLastSave="{00000000-0000-0000-0000-000000000000}"/>
  <bookViews>
    <workbookView xWindow="-110" yWindow="-110" windowWidth="19420" windowHeight="11500" xr2:uid="{E2DB944F-3044-45D9-92CA-91B76C9967BF}"/>
  </bookViews>
  <sheets>
    <sheet name="Hoja1" sheetId="1" r:id="rId1"/>
  </sheets>
  <definedNames>
    <definedName name="_xlnm._FilterDatabase" localSheetId="0" hidden="1">Hoja1!$A$2:$T$87</definedName>
    <definedName name="S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2" i="1" l="1"/>
  <c r="T92" i="1" s="1"/>
  <c r="S19" i="1"/>
  <c r="S20" i="1"/>
  <c r="P95" i="1" s="1"/>
  <c r="S21" i="1"/>
  <c r="S22" i="1"/>
  <c r="S53" i="1"/>
  <c r="S65" i="1"/>
  <c r="S84" i="1"/>
  <c r="S85" i="1"/>
  <c r="S86" i="1"/>
  <c r="S87" i="1"/>
  <c r="S77" i="1"/>
  <c r="S78" i="1"/>
  <c r="S64" i="1"/>
  <c r="S63" i="1"/>
  <c r="S62" i="1"/>
  <c r="S59" i="1"/>
  <c r="S58" i="1"/>
  <c r="S36" i="1"/>
  <c r="S29" i="1"/>
  <c r="S28" i="1"/>
  <c r="S18" i="1"/>
  <c r="S17" i="1"/>
  <c r="S16" i="1"/>
  <c r="S6" i="1"/>
  <c r="S7" i="1"/>
  <c r="S8" i="1"/>
  <c r="S3" i="1"/>
  <c r="S92" i="1"/>
  <c r="S4" i="1"/>
  <c r="S5" i="1"/>
  <c r="S12" i="1"/>
  <c r="S11" i="1"/>
  <c r="S10" i="1"/>
  <c r="S9" i="1"/>
  <c r="S13" i="1"/>
  <c r="S15" i="1"/>
  <c r="S14" i="1"/>
</calcChain>
</file>

<file path=xl/sharedStrings.xml><?xml version="1.0" encoding="utf-8"?>
<sst xmlns="http://schemas.openxmlformats.org/spreadsheetml/2006/main" count="699" uniqueCount="218">
  <si>
    <t>Cod. Localidad</t>
  </si>
  <si>
    <t xml:space="preserve"> Localidad</t>
  </si>
  <si>
    <t>Sector</t>
  </si>
  <si>
    <t xml:space="preserve">No. Indicador </t>
  </si>
  <si>
    <t xml:space="preserve">Línea de Inversión </t>
  </si>
  <si>
    <t xml:space="preserve">Concepto de Gasto </t>
  </si>
  <si>
    <t>Componente presupuestal</t>
  </si>
  <si>
    <t>Meta proyecto 2025-2028 (PDL)</t>
  </si>
  <si>
    <t>Meta  2025-2028</t>
  </si>
  <si>
    <t>Recurso Indicativo 2025 (Plan Plurianual- cifras en millones)</t>
  </si>
  <si>
    <t>% Plan Plurianual 2025</t>
  </si>
  <si>
    <t>Tipo de anualización meta</t>
  </si>
  <si>
    <t>Cód. Proyecto de Inversión (Provisional)</t>
  </si>
  <si>
    <t>Cód. Proyecto de Inversión SEGPLAN</t>
  </si>
  <si>
    <t>Nombre del Proyecto</t>
  </si>
  <si>
    <t>Magnitud Meta anualizada 2025</t>
  </si>
  <si>
    <r>
      <t xml:space="preserve">Valor POAI 2025
</t>
    </r>
    <r>
      <rPr>
        <b/>
        <sz val="10"/>
        <color rgb="FF0000FF"/>
        <rFont val="Arial Narrow"/>
        <family val="2"/>
      </rPr>
      <t xml:space="preserve"> (en pesos y 3 últimos digitos en cero)</t>
    </r>
  </si>
  <si>
    <t>Valor POAI despues de JAL</t>
  </si>
  <si>
    <t>Metas con propuestas en PP (Marque la opción "SI")</t>
  </si>
  <si>
    <t>Bosa</t>
  </si>
  <si>
    <t>SEGURIDAD, CONVIVENCIA Y JUSTICIA</t>
  </si>
  <si>
    <t>Cultura ciudadana para la convivencia pacífica</t>
  </si>
  <si>
    <t>Promoción de la convivencia ciudadana</t>
  </si>
  <si>
    <t>Presupuestos Participativos</t>
  </si>
  <si>
    <t>Fortalecer 200 organizaciones comunitarias a través de capacidades para promover acciones de corresponsabilidad en la gestión de la seguridad y la convivencia  </t>
  </si>
  <si>
    <t>Suma</t>
  </si>
  <si>
    <t xml:space="preserve">Bosa: Una comunidad cohesionada que construye seguridad ciudadana. </t>
  </si>
  <si>
    <t>Implementar 8 acciones formativas diferenciales para la promoción de la convivencia ciudadana </t>
  </si>
  <si>
    <t>Implementar 8 iniciativas de convivencia con participación de la ciudadanía. </t>
  </si>
  <si>
    <t>MUJERES</t>
  </si>
  <si>
    <t>Cero tolerancia a las violencias</t>
  </si>
  <si>
    <t>Prevención del feminicidio y las violencias contra las mujeres</t>
  </si>
  <si>
    <t xml:space="preserve">Vincular 10.000 personas en acciones para la prevención del feminicidio y la violencia contra la mujer. </t>
  </si>
  <si>
    <t>Bosa emancipadora: un territorio garante de los derechos de las mujeres</t>
  </si>
  <si>
    <t>Mejores capacidades al servicio de la seguridad</t>
  </si>
  <si>
    <t>Dotación, mantenimiento de equipamientos que permitan el fortalecimiento de la seguridad y justicia.</t>
  </si>
  <si>
    <t>Gestión Pública Local</t>
  </si>
  <si>
    <t>Suministrar 8 dotaciones a organismos de seguridad. </t>
  </si>
  <si>
    <t>Eficiencia logistica y tecnologica para que Bosa camine segura</t>
  </si>
  <si>
    <t>Intervenir 2 equipamientos de seguridad y acceso a la justicia con acciones de fortalecimiento, operación, adecuación y/o dotación </t>
  </si>
  <si>
    <t>Acceso a la Justicia</t>
  </si>
  <si>
    <t>Fortalecer 4 programas de abordaje de conflictividad escolar para la convivencia con enfoque restaurativo </t>
  </si>
  <si>
    <t>Bosa Restaurativa: Una ciudadanía que construye convivencia a partir de la confianza y el enfoque restaurativo</t>
  </si>
  <si>
    <t>Fortalecer 15.000 actores comunitarios con herramientas y capacidades para la implementación de un enfoque restaurativo para la justicia y la convivencia. </t>
  </si>
  <si>
    <t>Implementar 4 proyectos de justicia local para la resolución efectiva de conflictividades de manera integral en el sistema de justicia </t>
  </si>
  <si>
    <t>Beneficiar 20.000 ciudadanos con habilidades y capacidades para gestionar la convivencia constructivamente </t>
  </si>
  <si>
    <t>Implementar 4 proyectos comunitarios en la localidad, para la apropiación del Código Nacional de Seguridad y Convivencia Ciudadana </t>
  </si>
  <si>
    <t>Implementar 8 acciones pedagógicas para la gestión de conflictividades y prevención de violencias </t>
  </si>
  <si>
    <t>Ejecutar 4 programas comunitarios con enfoque restaurativo para el cuidado del espacio público y del medio ambiente </t>
  </si>
  <si>
    <t>GOBIERNO</t>
  </si>
  <si>
    <t>Acuerdos para el uso y aprovechamiento del espacio público</t>
  </si>
  <si>
    <t>Realizar 10 acuerdos para la organización, la recuperación, el cuidado, el embellecimiento, la sostenibilidad, el mejoramiento y el aprovechamiento económico del espacio público. </t>
  </si>
  <si>
    <t xml:space="preserve">Espacio publico recuperado y organizado para que Bosa camine segura </t>
  </si>
  <si>
    <t>MOVILIDAD</t>
  </si>
  <si>
    <t>Infraestructura segura e incluyente</t>
  </si>
  <si>
    <t>Construcción y/o conservación de elementos del sistema de espacio público</t>
  </si>
  <si>
    <t>Intervenir 4000 metros cuadrados de elementos del sistema de espacio público peatonal con acciones de construcción y/o conservación. </t>
  </si>
  <si>
    <t>Espacio público seguro e inclusivo</t>
  </si>
  <si>
    <t>Cultura ciudadana en torno a la seguridad</t>
  </si>
  <si>
    <t>Implementar 4 estrategias de seguridad y convivencia mediante acciones de gestores locales que permitan usar y disfrutar del espacio público. </t>
  </si>
  <si>
    <t xml:space="preserve">Gestion policiva con capacidad resolutiva </t>
  </si>
  <si>
    <t>INTEGRACIÓN SOCIAL</t>
  </si>
  <si>
    <t xml:space="preserve">Menos pobreza </t>
  </si>
  <si>
    <t xml:space="preserve">Transferencias monetarias condicionadas para jóvenes </t>
  </si>
  <si>
    <t>Beneficiar 482 jóvenes con transferencias condicionadas y acompañamiento psicosocial para la promoción al acceso y permanencia a oportunidades de formación y empleabilidad </t>
  </si>
  <si>
    <t>Constante</t>
  </si>
  <si>
    <t xml:space="preserve">Bosa reduce las formas extremas de exclusión </t>
  </si>
  <si>
    <t>Otras Transferencias Monetarias</t>
  </si>
  <si>
    <t>Atender 51.912 personas con apoyos que contribuyan al ingreso mínimo garantizado </t>
  </si>
  <si>
    <t>Apoyo económico para persona mayor - tipo C</t>
  </si>
  <si>
    <t>Beneficiar 6170 personas mayores con transferencias monetarias</t>
  </si>
  <si>
    <t>Comedores Comunitarios</t>
  </si>
  <si>
    <t>Habilitar 600 cupos para la atención de población en inseguridad alimentaria y nutricional del Distrito Capital, a través de comedores   comunitarios. </t>
  </si>
  <si>
    <t>Bosa comprometida con la erradicación del hambre</t>
  </si>
  <si>
    <t>SALUD</t>
  </si>
  <si>
    <t>Ciudad saludable y con bien-estar</t>
  </si>
  <si>
    <t>Acciones complementarias para personas con discapacidad y sus cuidadores</t>
  </si>
  <si>
    <t>Vincular 2.000 personas con discapacidad, cuidadores y cuidadoras, en actividades complementarias en salud. </t>
  </si>
  <si>
    <t xml:space="preserve">Bosa empatica y garante de una ciudadanía saludable </t>
  </si>
  <si>
    <t>Acciones para la disminución de los factores de riesgo frente al consumo de sustancias psicoactivas.</t>
  </si>
  <si>
    <t>Vincular 3.500 personas a las acciones desarrolladas desde los dispositivos de base comunitaria en respuesta al consumo de SPA. </t>
  </si>
  <si>
    <t xml:space="preserve">Otorgamiento de Dispositivos de asistencia Personal - DAP - a personas con discapacidad </t>
  </si>
  <si>
    <t>Beneficiar 3.000 personas con discapacidad a través de Dispositivos de Asistencia Personal - Ayudas Técnicas (no incluidas en los Planes de Beneficios). </t>
  </si>
  <si>
    <t>Salud sexual y reproductiva consciente en adolescentes y jóvenes</t>
  </si>
  <si>
    <t>Vincular 1.500 personas a las acciones y estrategias para promover la salud sexual y reproductiva consciente en los diferentes ciclos de vida. </t>
  </si>
  <si>
    <t>Acciones para la promoción y atención de la salud mental</t>
  </si>
  <si>
    <t>Beneficiar 2.000 personas con acciones para la promoción y atención de la salud mental. </t>
  </si>
  <si>
    <t>Gobierno confiable</t>
  </si>
  <si>
    <t>Bogotaneidad</t>
  </si>
  <si>
    <t>Desarrollar 4 acciones orientadas a la ciudadanía, en el marco de la estrategia "Bogotaneidad </t>
  </si>
  <si>
    <t xml:space="preserve">Innovar para resolver </t>
  </si>
  <si>
    <t>Fortalecer 4 unidades de innovación pública y  social a nivel local </t>
  </si>
  <si>
    <t>MUJERES/INTEGRACIÓN SOCIAL</t>
  </si>
  <si>
    <t>Cuidado de la vida</t>
  </si>
  <si>
    <t>Prevención y atención de violencia intrafamiliar y sexual para poblaciones en situaciones de riesgo y vulnerabilidad de derechos</t>
  </si>
  <si>
    <t>Vincular 40.000 personas en procesos para la prevención de violencias en el contexto familiar y/o violencia sexual.    </t>
  </si>
  <si>
    <t xml:space="preserve">Bosa protectora y garante de derechos de las mujeres y sus familias </t>
  </si>
  <si>
    <t>Estrategias de cuidado a personas cuidadoras</t>
  </si>
  <si>
    <t>Vincular 6.000 mujeres cuidadoras a estrategias de cuidado. </t>
  </si>
  <si>
    <t>Fortalecimiento de capacidades para el ejercicio de derechos y para la autonomía económica de las mujeres.</t>
  </si>
  <si>
    <t>Vincular 6.000 mujeres para el ejercicio de derechos y el fortalecimiento de su autonomía económica </t>
  </si>
  <si>
    <t>GESTIÓN PÚBLICA</t>
  </si>
  <si>
    <t>Construcción de memoria, verdad, reparación, víctimas, paz y reconciliación</t>
  </si>
  <si>
    <t>Realizar 20 procesos pedagógicos, artísticos, culturales, formativos o para el fortalecimiento de iniciativas ciudadanas para la apropiación social de la memoria, verdad, reparación integral a víctimas, paz y reconciliación.</t>
  </si>
  <si>
    <t xml:space="preserve">Paz, memoria y reconciliación para que Bosa Camine Segura </t>
  </si>
  <si>
    <t>Realizar 20 acciones de construcción de paz que contribuyan al tejido social, la integración local, la sostenibilidad económica y/o desarrollo territorial para la reconciliación. </t>
  </si>
  <si>
    <t>Realizar 16 procesos de fortalecimiento de habilidades y capacidades de la población víctima del conflicto armado o excombatientes para promover su participación en los diferentes escenarios. </t>
  </si>
  <si>
    <t>CULTURA, RECREACIÓN Y DEPORTE</t>
  </si>
  <si>
    <t>Bogotá cultural y deportiva</t>
  </si>
  <si>
    <t>Iniciativas de interés cultural, artístico, patrimonial y de cultura ciudadana.</t>
  </si>
  <si>
    <t>Otorgar 180 estímulos de apoyo al sector artístico y cultural </t>
  </si>
  <si>
    <t xml:space="preserve">Bosa: epicentro cultural de una ciudad que camina segura </t>
  </si>
  <si>
    <t>Arte, cultura y patrimonio</t>
  </si>
  <si>
    <t>Realizar 150 eventos de promoción, circulación y apropiación de actividades artísticas, culturales y patrimoniales </t>
  </si>
  <si>
    <t>Capacitar 2.500 personas en los campos artísticos, interculturales, culturales y/o patrimoniales </t>
  </si>
  <si>
    <t>Beneficiar 200 organizaciones artísticas, culturales y patrimoniales con elementos entregados </t>
  </si>
  <si>
    <t xml:space="preserve">Recreación y deporte </t>
  </si>
  <si>
    <t>Beneficiar 240 colectivos u organizaciones recreo deportivas inscritas en el Banco que implementan iniciativas de carácter barrial con apoyos económicos </t>
  </si>
  <si>
    <t>Deporte y recreación para la apropiación efectiva del espacio publico y la construcción de ciudadanía</t>
  </si>
  <si>
    <t>Beneficiar a 60.000 personas en actividades recreo-deportivas comunitarias </t>
  </si>
  <si>
    <t>Capacitar 8.000 personas en los campos deportivos o recreativos </t>
  </si>
  <si>
    <t>Beneficiar 5.000 personas con la entrega de dotaciones deportivas </t>
  </si>
  <si>
    <t>AMBIENTE</t>
  </si>
  <si>
    <t>Protección y bienestar animal</t>
  </si>
  <si>
    <t>Vincular 4.000 personas en acciones educativas en temas de protección y bienestar animal </t>
  </si>
  <si>
    <t xml:space="preserve">Bosa protege la vida animal </t>
  </si>
  <si>
    <t>Atender 15.000 animales en los programas de brigadas médicas, urgencias veterinarias y adopciones </t>
  </si>
  <si>
    <t>Esterilizar 25.000 perros y gatos incluyendo los que está en condición de vulnerabilidad </t>
  </si>
  <si>
    <t>EDUCACIÓN</t>
  </si>
  <si>
    <t>Educación como eje del potencial humano</t>
  </si>
  <si>
    <t>Dotación de equipamientos para instituciones educativas públicas del distrito.</t>
  </si>
  <si>
    <t>Dotar 36 sedes educativas con equipamientos, recursos pedagógicos y/o tecnológicos</t>
  </si>
  <si>
    <t>Educación como elemento central para la construcción de una Bosa que camina segura</t>
  </si>
  <si>
    <t>Apoyo para educación superior</t>
  </si>
  <si>
    <t>Beneficiar 800 estudiantes con apoyo de sostenimiento para la permanencia en la educación posmedia (niveles de formación técnico profesional, tecnólogo, profesional universitario y educación para el trabajo y desarrollo humano)</t>
  </si>
  <si>
    <t>Beneficiar 800 estudiantes en programas de educación posmedia (niveles de formación técnico profesional, tecnólogo, profesional universitario y educación para el trabajo y desarrollo humano)</t>
  </si>
  <si>
    <t>DESARROLLO ECONÓMICO, INDUSTRIA Y TURISMO</t>
  </si>
  <si>
    <t>Desarrollo empresarial, productividad y empleo</t>
  </si>
  <si>
    <t>Fortalecimiento de habilidades para la empleabilidad - impulso al empleo local.</t>
  </si>
  <si>
    <t>Realizar 886 acciones para fortalecer las capacidades y/o habilidades, técnicas y blandas de las personas de la localidad, con el fin de mejorar el acceso a oportunidades de empleo.</t>
  </si>
  <si>
    <t xml:space="preserve">Desarrollo economico incluyente para que Bosa camine Segura </t>
  </si>
  <si>
    <t>Emprendimiento equitativo e incluyente</t>
  </si>
  <si>
    <t>Desarrollo turístico local</t>
  </si>
  <si>
    <t>Apoyar 200 Mipymes y/o emprendimientos orientados al fortalecimiento de las capacidades locales para la gestión y el desarrollo turístico</t>
  </si>
  <si>
    <t>Sostenibilidad del ecosistema cultural y creativo</t>
  </si>
  <si>
    <t xml:space="preserve">Financiar 114 proyectos del sector cultural y creativo </t>
  </si>
  <si>
    <t xml:space="preserve">Bosa, un territorio que genera valor a partir de la Cultura </t>
  </si>
  <si>
    <t>Fortalecimiento del tejido empresarial local</t>
  </si>
  <si>
    <t>Apoyar 850 Mipymes, emprendimientos y/o actores de la economía informal para el fortalecimiento del tejido empresarial local</t>
  </si>
  <si>
    <t xml:space="preserve">Bosa caminando segura hacia la formalización empresarial </t>
  </si>
  <si>
    <t>Desarrollo urbano y rural integral</t>
  </si>
  <si>
    <t>Construcción, mantenimiento y dotación de parques de la red de proximidad</t>
  </si>
  <si>
    <t>Construir 3.000 m2 de Parques de la red de proximidad (la construcción incluye su dotación). </t>
  </si>
  <si>
    <t>Infraestructura deportiva de calidad para que Bosa camine segura</t>
  </si>
  <si>
    <t>Intervenir 32 parques de la red de proximidad con acciones de mejoramiento, mantenimiento y/o dotación. </t>
  </si>
  <si>
    <t>AMBIENTE/HÁBITAT</t>
  </si>
  <si>
    <t>Protección del ambiente y resiliencia al cambio climático</t>
  </si>
  <si>
    <t xml:space="preserve">Reverdecimeinto Urbano </t>
  </si>
  <si>
    <t>Implementar 40 procesos comunitarios de educación ambiental que promueven la conservación de la biodiversidad y el agua </t>
  </si>
  <si>
    <t>Bosa protectora de su ambiente</t>
  </si>
  <si>
    <t>Implementar 500 huertas urbanas  </t>
  </si>
  <si>
    <t>Construir 600 m2 de muros y techos verdes. </t>
  </si>
  <si>
    <t>Mantener 1.200 m2 de jardinería </t>
  </si>
  <si>
    <t>Mantener 3.000 árboles en zona urbana </t>
  </si>
  <si>
    <t>Cambios de hábitos de consumo, separación en la fuente y reciclaje.</t>
  </si>
  <si>
    <t>Capacitar a 10.000 personas en separación en la fuente y reciclaje. </t>
  </si>
  <si>
    <t>Generar 4.000 m2 de áreas renaturalizadas </t>
  </si>
  <si>
    <t xml:space="preserve">Bosa comprometida con la acción climatica </t>
  </si>
  <si>
    <t>Realizar acciones de conservación en 4 hectáreas de la Estructura Ecológica Principal </t>
  </si>
  <si>
    <t>Intervenir 2 hectáreas de conectores ecosistémicos </t>
  </si>
  <si>
    <t>Diseño, construcción y conservación (mantenimiento y rehabilitación) de la malla vial local e intermedia urbana o rural.</t>
  </si>
  <si>
    <t>Intervenir 10 Kilómetros-carril de malla vial urbana (local y/o intermedia) con acciones de construcción y/o conservación </t>
  </si>
  <si>
    <t xml:space="preserve">Movilidad sostenible para que Bosa camine segura </t>
  </si>
  <si>
    <t>Manejo de emergencias y mitigación del riesgo de desastres</t>
  </si>
  <si>
    <t>Realizar 12 acciones efectivas para el fortalecimiento de las capacidades locales para la respuesta a emergencias y desastres. </t>
  </si>
  <si>
    <t xml:space="preserve">Bosa, un territorio que reduce su vulnerabilidad y aumenta su resiliencia climatica </t>
  </si>
  <si>
    <t>Realizar 1 obra de mitigación y/u obras de mitigación existentes con mantenimiento. </t>
  </si>
  <si>
    <t>Dotación, adecuación y mejoramiento a unidades operativas de servicios sociales de la SDIS</t>
  </si>
  <si>
    <t>Dotar y/o acondicionar 20 unidades operativas orientadas a la atención de la primera infancia (Jardines Infantiles, Casas de Pensamiento Intercultural, Modalidad Espacios Rurales, Crecemos en la Ruralidad, Creciendo Juntos, Centros Amar, Centros Forjar) </t>
  </si>
  <si>
    <t>Bosa con espacios sociales inclusivos y de calidad</t>
  </si>
  <si>
    <t>Dotar y/o acondicionar 1 unidad operativa de atención especializada (Centros Integrarte, Centros Crecer y Cadis) </t>
  </si>
  <si>
    <t>Dotar y/o acondicionar 1 unidad operativa orientada a la atención de jóvenes (casas de la juventud, centros forjar) </t>
  </si>
  <si>
    <t>Dotar y/o acondicionar 1 centro de Desarrollo Comunitario para la prestación de servicios sociales dirigidas al desarrollo de capacidades y generación de oportunidades </t>
  </si>
  <si>
    <t>Dotar y/o acondicionar 3 unidades operativas orientadas a la prestación de servicios a la persona mayor </t>
  </si>
  <si>
    <t>Infraestructura local</t>
  </si>
  <si>
    <t>Construir 2 sedes administrativas locales </t>
  </si>
  <si>
    <t>Gobernaza efectiva y eficiente enfocada en Resolver</t>
  </si>
  <si>
    <t>Intervenir 2 sedes administrativa local </t>
  </si>
  <si>
    <t>Fortalecimiento institucional</t>
  </si>
  <si>
    <t>Realizar 4 estrategias de fortalecimiento institucional (una por vigencia). </t>
  </si>
  <si>
    <t>Inspección, vigilancia y control.</t>
  </si>
  <si>
    <t>Realizar 4 estrategias de inspección, vigilancia y control (una por vigencia). </t>
  </si>
  <si>
    <t>Ciudad inteligente​</t>
  </si>
  <si>
    <t>Conectividad y redes de comunicación.</t>
  </si>
  <si>
    <t>Operativizar 6 Centros de Acceso Comunitario en zonas rurales y/o apartadas y/o urbanas, con énfasis en Servicios TIC´s generados.</t>
  </si>
  <si>
    <t>Construyendo confianza ciudadana a partir de la tecnología</t>
  </si>
  <si>
    <t>Operativizar 5 Centros de Acceso Comunitario en zonas rurales y/o apartadas y/o urbanas, con énfasis en procesos de formación y desarrollo de competencias digitales.</t>
  </si>
  <si>
    <t>Democracia deliberativa y participación</t>
  </si>
  <si>
    <t>Fortalecimiento a organizaciones sociales y comunitarias y a instancias de participación.</t>
  </si>
  <si>
    <t>Fortalecer 400 Organizaciones sociales e Instancias de participación ciudadana. </t>
  </si>
  <si>
    <t xml:space="preserve">Participación incidente para que Bosa recupere la confianza y camine segura </t>
  </si>
  <si>
    <t>Procesos de formación en capacidades democráticas para la participación ciudadana incidente</t>
  </si>
  <si>
    <t>Capacitar 2380 personas a través de procesos de formación para la participación de manera virtual y presencial. </t>
  </si>
  <si>
    <t>Fortalecimiento a organizaciones comunales</t>
  </si>
  <si>
    <t>Fortalecer 100 organizaciones comunales. </t>
  </si>
  <si>
    <t>Infraestructura de espacios para la participación</t>
  </si>
  <si>
    <t>Dotar 50 organizaciones comunales </t>
  </si>
  <si>
    <t>Fortalecimiento a medios comunitarios y alternativos</t>
  </si>
  <si>
    <t>Fortalecer 7 medios de comunicación alternativos fortalecidos </t>
  </si>
  <si>
    <t>Dotación de equipamientos culturales de escala local</t>
  </si>
  <si>
    <t>Intervenir 31 equipamientos culturales con acciones de construcción, adecuación y/o dotación. </t>
  </si>
  <si>
    <t>Espacios para crear: cultura abierta e inclusiva</t>
  </si>
  <si>
    <t>Línea diferencial étnica</t>
  </si>
  <si>
    <t>Iniciativas diferenciales étnicas para comunidades Negras, Afrocolombianas, Raizales, Palenqueras, y los Pueblos Indígenas, Rrom o Gitano</t>
  </si>
  <si>
    <t>Concertar e implementar 4 iniciativas de inversión local con el pueblo muisca. </t>
  </si>
  <si>
    <t>Bosa reivindicativa: Inversiones etnicas diferenciales para construir confianza</t>
  </si>
  <si>
    <t>Concertar e implementar 4 iniciativas de inversión local con los pueblos indígenas  </t>
  </si>
  <si>
    <t>Concertar e implementar 4 iniciativas de inversión local con las comunidades negras, afrocolombianas y palenqueras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</si>
</sst>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0.0"/>
    <numFmt numFmtId="165" formatCode="&quot;$&quot;\ #,##0"/>
    <numFmt numFmtId="166" formatCode="0.0%"/>
    <numFmt numFmtId="167" formatCode="_(* #,##0.0_);_(* \(#,##0.0\);_(* &quot;-&quot;??_);_(@_)"/>
    <numFmt numFmtId="168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 Narrow"/>
      <family val="2"/>
    </font>
    <font>
      <b/>
      <sz val="10"/>
      <color rgb="FF0000FF"/>
      <name val="Arial Narrow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 style="thin">
        <color theme="4" tint="0.39997558519241921"/>
      </top>
      <bottom style="hair">
        <color indexed="64"/>
      </bottom>
      <diagonal/>
    </border>
    <border>
      <left/>
      <right/>
      <top style="thin">
        <color theme="4" tint="0.39997558519241921"/>
      </top>
      <bottom style="hair">
        <color indexed="64"/>
      </bottom>
      <diagonal/>
    </border>
    <border>
      <left/>
      <right style="hair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8" fontId="0" fillId="0" borderId="4" xfId="1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6" fontId="4" fillId="0" borderId="6" xfId="2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horizontal="center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0E1E-28CB-4EDF-9ED7-B8D24D722252}">
  <dimension ref="B2:T95"/>
  <sheetViews>
    <sheetView tabSelected="1" topLeftCell="B2" zoomScale="44" zoomScaleNormal="85" workbookViewId="0">
      <selection activeCell="S87" sqref="S3:S87"/>
    </sheetView>
  </sheetViews>
  <sheetFormatPr baseColWidth="10" defaultColWidth="9.1796875" defaultRowHeight="14.5" x14ac:dyDescent="0.35"/>
  <cols>
    <col min="1" max="1" width="21.26953125" style="22" customWidth="1"/>
    <col min="2" max="2" width="14.7265625" style="22" customWidth="1"/>
    <col min="3" max="3" width="17" style="22" customWidth="1"/>
    <col min="4" max="4" width="12.54296875" style="22" customWidth="1"/>
    <col min="5" max="5" width="11.453125" style="22"/>
    <col min="6" max="6" width="23.81640625" style="22" customWidth="1"/>
    <col min="7" max="7" width="25.54296875" style="22" customWidth="1"/>
    <col min="8" max="8" width="22.26953125" style="22" customWidth="1"/>
    <col min="9" max="9" width="28.54296875" style="22" customWidth="1"/>
    <col min="10" max="10" width="28.26953125" style="22" customWidth="1"/>
    <col min="11" max="11" width="12" style="22" customWidth="1"/>
    <col min="12" max="12" width="8" style="22" customWidth="1"/>
    <col min="13" max="13" width="9" style="22" customWidth="1"/>
    <col min="14" max="14" width="11.453125" style="22" customWidth="1"/>
    <col min="15" max="15" width="27.1796875" style="22" customWidth="1"/>
    <col min="16" max="16" width="22.453125" style="22" customWidth="1"/>
    <col min="17" max="17" width="25.54296875" style="22" customWidth="1"/>
    <col min="18" max="18" width="33" style="22" customWidth="1"/>
    <col min="19" max="19" width="21.54296875" style="23" customWidth="1"/>
    <col min="20" max="20" width="22" style="22" customWidth="1"/>
    <col min="21" max="16384" width="9.1796875" style="22"/>
  </cols>
  <sheetData>
    <row r="2" spans="2:20" ht="169" x14ac:dyDescent="0.35">
      <c r="B2" s="24" t="s">
        <v>0</v>
      </c>
      <c r="C2" s="24" t="s">
        <v>1</v>
      </c>
      <c r="D2" s="24" t="s">
        <v>2</v>
      </c>
      <c r="E2" s="25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6" t="s">
        <v>8</v>
      </c>
      <c r="K2" s="24" t="s">
        <v>9</v>
      </c>
      <c r="L2" s="24" t="s">
        <v>10</v>
      </c>
      <c r="M2" s="24" t="s">
        <v>11</v>
      </c>
      <c r="N2" s="27" t="s">
        <v>12</v>
      </c>
      <c r="O2" s="28" t="s">
        <v>13</v>
      </c>
      <c r="P2" s="28" t="s">
        <v>14</v>
      </c>
      <c r="Q2" s="29" t="s">
        <v>15</v>
      </c>
      <c r="R2" s="30" t="s">
        <v>16</v>
      </c>
      <c r="S2" s="28" t="s">
        <v>17</v>
      </c>
      <c r="T2" s="28" t="s">
        <v>18</v>
      </c>
    </row>
    <row r="3" spans="2:20" ht="87" x14ac:dyDescent="0.35">
      <c r="B3" s="31">
        <v>7</v>
      </c>
      <c r="C3" s="1" t="s">
        <v>19</v>
      </c>
      <c r="D3" s="1" t="s">
        <v>20</v>
      </c>
      <c r="E3" s="1">
        <v>1</v>
      </c>
      <c r="F3" s="1" t="s">
        <v>21</v>
      </c>
      <c r="G3" s="1" t="s">
        <v>22</v>
      </c>
      <c r="H3" s="1" t="s">
        <v>23</v>
      </c>
      <c r="I3" s="1" t="s">
        <v>24</v>
      </c>
      <c r="J3" s="2">
        <v>200</v>
      </c>
      <c r="K3" s="3">
        <v>1093.9100000000001</v>
      </c>
      <c r="L3" s="4">
        <v>7.812031904563678E-3</v>
      </c>
      <c r="M3" s="3" t="s">
        <v>25</v>
      </c>
      <c r="N3" s="5">
        <v>1</v>
      </c>
      <c r="O3" s="5">
        <v>2865</v>
      </c>
      <c r="P3" s="3" t="s">
        <v>26</v>
      </c>
      <c r="Q3" s="6">
        <v>50</v>
      </c>
      <c r="R3" s="7">
        <v>1250461000</v>
      </c>
      <c r="S3" s="8">
        <f>R3+54000000</f>
        <v>1304461000</v>
      </c>
      <c r="T3" s="9"/>
    </row>
    <row r="4" spans="2:20" ht="58" x14ac:dyDescent="0.35">
      <c r="B4" s="31">
        <v>7</v>
      </c>
      <c r="C4" s="1" t="s">
        <v>19</v>
      </c>
      <c r="D4" s="1" t="s">
        <v>20</v>
      </c>
      <c r="E4" s="1">
        <v>2</v>
      </c>
      <c r="F4" s="1" t="s">
        <v>21</v>
      </c>
      <c r="G4" s="1" t="s">
        <v>22</v>
      </c>
      <c r="H4" s="1" t="s">
        <v>23</v>
      </c>
      <c r="I4" s="1" t="s">
        <v>27</v>
      </c>
      <c r="J4" s="2">
        <v>8</v>
      </c>
      <c r="K4" s="3">
        <v>356.43</v>
      </c>
      <c r="L4" s="4">
        <v>2.5454036728283238E-3</v>
      </c>
      <c r="M4" s="3" t="s">
        <v>25</v>
      </c>
      <c r="N4" s="5">
        <v>1</v>
      </c>
      <c r="O4" s="5">
        <v>2865</v>
      </c>
      <c r="P4" s="3" t="s">
        <v>26</v>
      </c>
      <c r="Q4" s="6">
        <v>2</v>
      </c>
      <c r="R4" s="7">
        <v>407444000</v>
      </c>
      <c r="S4" s="8">
        <f>R4-27000000</f>
        <v>380444000</v>
      </c>
      <c r="T4" s="9"/>
    </row>
    <row r="5" spans="2:20" ht="58" x14ac:dyDescent="0.35">
      <c r="B5" s="31">
        <v>7</v>
      </c>
      <c r="C5" s="1" t="s">
        <v>19</v>
      </c>
      <c r="D5" s="1" t="s">
        <v>20</v>
      </c>
      <c r="E5" s="1">
        <v>3</v>
      </c>
      <c r="F5" s="1" t="s">
        <v>21</v>
      </c>
      <c r="G5" s="1" t="s">
        <v>22</v>
      </c>
      <c r="H5" s="1" t="s">
        <v>23</v>
      </c>
      <c r="I5" s="1" t="s">
        <v>28</v>
      </c>
      <c r="J5" s="2">
        <v>8</v>
      </c>
      <c r="K5" s="3">
        <v>356.43</v>
      </c>
      <c r="L5" s="4">
        <v>2.5454036728283238E-3</v>
      </c>
      <c r="M5" s="3" t="s">
        <v>25</v>
      </c>
      <c r="N5" s="5">
        <v>1</v>
      </c>
      <c r="O5" s="5">
        <v>2865</v>
      </c>
      <c r="P5" s="3" t="s">
        <v>26</v>
      </c>
      <c r="Q5" s="6">
        <v>2</v>
      </c>
      <c r="R5" s="7">
        <v>407444000</v>
      </c>
      <c r="S5" s="8">
        <f>R5-27000000</f>
        <v>380444000</v>
      </c>
      <c r="T5" s="9"/>
    </row>
    <row r="6" spans="2:20" ht="58" x14ac:dyDescent="0.35">
      <c r="B6" s="31">
        <v>7</v>
      </c>
      <c r="C6" s="1" t="s">
        <v>19</v>
      </c>
      <c r="D6" s="1" t="s">
        <v>29</v>
      </c>
      <c r="E6" s="1">
        <v>4</v>
      </c>
      <c r="F6" s="1" t="s">
        <v>30</v>
      </c>
      <c r="G6" s="1" t="s">
        <v>31</v>
      </c>
      <c r="H6" s="1" t="s">
        <v>23</v>
      </c>
      <c r="I6" s="1" t="s">
        <v>32</v>
      </c>
      <c r="J6" s="2">
        <v>10000</v>
      </c>
      <c r="K6" s="3">
        <v>1614.44</v>
      </c>
      <c r="L6" s="4">
        <v>1.1529336771767132E-2</v>
      </c>
      <c r="M6" s="3" t="s">
        <v>25</v>
      </c>
      <c r="N6" s="5">
        <v>2</v>
      </c>
      <c r="O6" s="5">
        <v>2831</v>
      </c>
      <c r="P6" s="3" t="s">
        <v>33</v>
      </c>
      <c r="Q6" s="6">
        <v>2500</v>
      </c>
      <c r="R6" s="7">
        <v>1845478000</v>
      </c>
      <c r="S6" s="8">
        <f>R6</f>
        <v>1845478000</v>
      </c>
      <c r="T6" s="9"/>
    </row>
    <row r="7" spans="2:20" ht="58" x14ac:dyDescent="0.35">
      <c r="B7" s="31">
        <v>7</v>
      </c>
      <c r="C7" s="1" t="s">
        <v>19</v>
      </c>
      <c r="D7" s="1" t="s">
        <v>20</v>
      </c>
      <c r="E7" s="1">
        <v>5</v>
      </c>
      <c r="F7" s="1" t="s">
        <v>34</v>
      </c>
      <c r="G7" s="1" t="s">
        <v>35</v>
      </c>
      <c r="H7" s="1" t="s">
        <v>36</v>
      </c>
      <c r="I7" s="1" t="s">
        <v>37</v>
      </c>
      <c r="J7" s="2">
        <v>8</v>
      </c>
      <c r="K7" s="3">
        <v>980.2</v>
      </c>
      <c r="L7" s="4">
        <v>6.9999850745064195E-3</v>
      </c>
      <c r="M7" s="3" t="s">
        <v>25</v>
      </c>
      <c r="N7" s="5">
        <v>3</v>
      </c>
      <c r="O7" s="5">
        <v>2856</v>
      </c>
      <c r="P7" s="3" t="s">
        <v>38</v>
      </c>
      <c r="Q7" s="6">
        <v>2</v>
      </c>
      <c r="R7" s="7">
        <v>1120479000</v>
      </c>
      <c r="S7" s="8">
        <f>R7+23000000</f>
        <v>1143479000</v>
      </c>
      <c r="T7" s="9"/>
    </row>
    <row r="8" spans="2:20" ht="72.5" x14ac:dyDescent="0.35">
      <c r="B8" s="31">
        <v>7</v>
      </c>
      <c r="C8" s="1" t="s">
        <v>19</v>
      </c>
      <c r="D8" s="1" t="s">
        <v>20</v>
      </c>
      <c r="E8" s="1">
        <v>6</v>
      </c>
      <c r="F8" s="1" t="s">
        <v>34</v>
      </c>
      <c r="G8" s="1" t="s">
        <v>35</v>
      </c>
      <c r="H8" s="1" t="s">
        <v>36</v>
      </c>
      <c r="I8" s="1" t="s">
        <v>39</v>
      </c>
      <c r="J8" s="2">
        <v>2</v>
      </c>
      <c r="K8" s="3">
        <v>167.53</v>
      </c>
      <c r="L8" s="4">
        <v>1.1963961431667623E-3</v>
      </c>
      <c r="M8" s="3" t="s">
        <v>25</v>
      </c>
      <c r="N8" s="5">
        <v>3</v>
      </c>
      <c r="O8" s="5">
        <v>2856</v>
      </c>
      <c r="P8" s="3" t="s">
        <v>38</v>
      </c>
      <c r="Q8" s="6">
        <v>1</v>
      </c>
      <c r="R8" s="7">
        <v>191504000</v>
      </c>
      <c r="S8" s="8">
        <f>R8-23000000</f>
        <v>168504000</v>
      </c>
      <c r="T8" s="9"/>
    </row>
    <row r="9" spans="2:20" ht="72.5" x14ac:dyDescent="0.35">
      <c r="B9" s="31">
        <v>7</v>
      </c>
      <c r="C9" s="1" t="s">
        <v>19</v>
      </c>
      <c r="D9" s="1" t="s">
        <v>20</v>
      </c>
      <c r="E9" s="1">
        <v>7</v>
      </c>
      <c r="F9" s="1" t="s">
        <v>21</v>
      </c>
      <c r="G9" s="1" t="s">
        <v>40</v>
      </c>
      <c r="H9" s="1" t="s">
        <v>23</v>
      </c>
      <c r="I9" s="1" t="s">
        <v>41</v>
      </c>
      <c r="J9" s="2">
        <v>4</v>
      </c>
      <c r="K9" s="3">
        <v>210.04</v>
      </c>
      <c r="L9" s="4">
        <v>1.4999763977242688E-3</v>
      </c>
      <c r="M9" s="3" t="s">
        <v>25</v>
      </c>
      <c r="N9" s="5">
        <v>4</v>
      </c>
      <c r="O9" s="5">
        <v>2878</v>
      </c>
      <c r="P9" s="3" t="s">
        <v>42</v>
      </c>
      <c r="Q9" s="6">
        <v>1</v>
      </c>
      <c r="R9" s="7">
        <v>240103000</v>
      </c>
      <c r="S9" s="8">
        <f>R9-25000000</f>
        <v>215103000</v>
      </c>
      <c r="T9" s="9"/>
    </row>
    <row r="10" spans="2:20" ht="87" x14ac:dyDescent="0.35">
      <c r="B10" s="31">
        <v>7</v>
      </c>
      <c r="C10" s="1" t="s">
        <v>19</v>
      </c>
      <c r="D10" s="1" t="s">
        <v>20</v>
      </c>
      <c r="E10" s="1">
        <v>8</v>
      </c>
      <c r="F10" s="1" t="s">
        <v>21</v>
      </c>
      <c r="G10" s="1" t="s">
        <v>40</v>
      </c>
      <c r="H10" s="1" t="s">
        <v>23</v>
      </c>
      <c r="I10" s="1" t="s">
        <v>43</v>
      </c>
      <c r="J10" s="2">
        <v>15000</v>
      </c>
      <c r="K10" s="3">
        <v>336.07</v>
      </c>
      <c r="L10" s="4">
        <v>2.4000050846657542E-3</v>
      </c>
      <c r="M10" s="3" t="s">
        <v>25</v>
      </c>
      <c r="N10" s="5">
        <v>4</v>
      </c>
      <c r="O10" s="5">
        <v>2878</v>
      </c>
      <c r="P10" s="3" t="s">
        <v>42</v>
      </c>
      <c r="Q10" s="6">
        <v>3750</v>
      </c>
      <c r="R10" s="7">
        <v>384164000</v>
      </c>
      <c r="S10" s="8">
        <f>R10-30000000</f>
        <v>354164000</v>
      </c>
      <c r="T10" s="9"/>
    </row>
    <row r="11" spans="2:20" ht="72.5" x14ac:dyDescent="0.35">
      <c r="B11" s="31">
        <v>7</v>
      </c>
      <c r="C11" s="1" t="s">
        <v>19</v>
      </c>
      <c r="D11" s="1" t="s">
        <v>20</v>
      </c>
      <c r="E11" s="1">
        <v>9</v>
      </c>
      <c r="F11" s="1" t="s">
        <v>21</v>
      </c>
      <c r="G11" s="1" t="s">
        <v>40</v>
      </c>
      <c r="H11" s="1" t="s">
        <v>23</v>
      </c>
      <c r="I11" s="1" t="s">
        <v>44</v>
      </c>
      <c r="J11" s="2">
        <v>4</v>
      </c>
      <c r="K11" s="3">
        <v>140.03</v>
      </c>
      <c r="L11" s="4">
        <v>1.0000080697644704E-3</v>
      </c>
      <c r="M11" s="3" t="s">
        <v>25</v>
      </c>
      <c r="N11" s="5">
        <v>4</v>
      </c>
      <c r="O11" s="5">
        <v>2878</v>
      </c>
      <c r="P11" s="3" t="s">
        <v>42</v>
      </c>
      <c r="Q11" s="6">
        <v>1</v>
      </c>
      <c r="R11" s="7">
        <v>160068000</v>
      </c>
      <c r="S11" s="8">
        <f>R11-20000000</f>
        <v>140068000</v>
      </c>
      <c r="T11" s="9"/>
    </row>
    <row r="12" spans="2:20" ht="72.5" x14ac:dyDescent="0.35">
      <c r="B12" s="31">
        <v>7</v>
      </c>
      <c r="C12" s="1" t="s">
        <v>19</v>
      </c>
      <c r="D12" s="1" t="s">
        <v>20</v>
      </c>
      <c r="E12" s="1">
        <v>10</v>
      </c>
      <c r="F12" s="1" t="s">
        <v>21</v>
      </c>
      <c r="G12" s="1" t="s">
        <v>40</v>
      </c>
      <c r="H12" s="1" t="s">
        <v>23</v>
      </c>
      <c r="I12" s="1" t="s">
        <v>45</v>
      </c>
      <c r="J12" s="2">
        <v>20000</v>
      </c>
      <c r="K12" s="3">
        <v>378.08</v>
      </c>
      <c r="L12" s="4">
        <v>2.7000146469795825E-3</v>
      </c>
      <c r="M12" s="3" t="s">
        <v>25</v>
      </c>
      <c r="N12" s="5">
        <v>4</v>
      </c>
      <c r="O12" s="5">
        <v>2878</v>
      </c>
      <c r="P12" s="3" t="s">
        <v>42</v>
      </c>
      <c r="Q12" s="6">
        <v>5000</v>
      </c>
      <c r="R12" s="7">
        <v>432185000</v>
      </c>
      <c r="S12" s="8">
        <f>R12-25000000</f>
        <v>407185000</v>
      </c>
      <c r="T12" s="9"/>
    </row>
    <row r="13" spans="2:20" ht="72.5" x14ac:dyDescent="0.35">
      <c r="B13" s="31">
        <v>7</v>
      </c>
      <c r="C13" s="1" t="s">
        <v>19</v>
      </c>
      <c r="D13" s="1" t="s">
        <v>20</v>
      </c>
      <c r="E13" s="1">
        <v>11</v>
      </c>
      <c r="F13" s="1" t="s">
        <v>21</v>
      </c>
      <c r="G13" s="1" t="s">
        <v>40</v>
      </c>
      <c r="H13" s="1" t="s">
        <v>23</v>
      </c>
      <c r="I13" s="1" t="s">
        <v>46</v>
      </c>
      <c r="J13" s="2">
        <v>4</v>
      </c>
      <c r="K13" s="3">
        <v>112.02</v>
      </c>
      <c r="L13" s="4">
        <v>7.9997789027362685E-4</v>
      </c>
      <c r="M13" s="3" t="s">
        <v>25</v>
      </c>
      <c r="N13" s="5">
        <v>4</v>
      </c>
      <c r="O13" s="5">
        <v>2878</v>
      </c>
      <c r="P13" s="3" t="s">
        <v>42</v>
      </c>
      <c r="Q13" s="6">
        <v>1</v>
      </c>
      <c r="R13" s="7">
        <v>128055000</v>
      </c>
      <c r="S13" s="8">
        <f>R13</f>
        <v>128055000</v>
      </c>
      <c r="T13" s="9"/>
    </row>
    <row r="14" spans="2:20" ht="72.5" x14ac:dyDescent="0.35">
      <c r="B14" s="31">
        <v>7</v>
      </c>
      <c r="C14" s="1" t="s">
        <v>19</v>
      </c>
      <c r="D14" s="1" t="s">
        <v>20</v>
      </c>
      <c r="E14" s="1">
        <v>12</v>
      </c>
      <c r="F14" s="1" t="s">
        <v>21</v>
      </c>
      <c r="G14" s="1" t="s">
        <v>40</v>
      </c>
      <c r="H14" s="1" t="s">
        <v>23</v>
      </c>
      <c r="I14" s="1" t="s">
        <v>47</v>
      </c>
      <c r="J14" s="2">
        <v>8</v>
      </c>
      <c r="K14" s="3">
        <v>112.02</v>
      </c>
      <c r="L14" s="4">
        <v>7.9997789027362685E-4</v>
      </c>
      <c r="M14" s="3" t="s">
        <v>25</v>
      </c>
      <c r="N14" s="5">
        <v>4</v>
      </c>
      <c r="O14" s="5">
        <v>2878</v>
      </c>
      <c r="P14" s="3" t="s">
        <v>42</v>
      </c>
      <c r="Q14" s="6">
        <v>2</v>
      </c>
      <c r="R14" s="7">
        <v>128055000</v>
      </c>
      <c r="S14" s="8">
        <f>R14+50000000</f>
        <v>178055000</v>
      </c>
      <c r="T14" s="9"/>
    </row>
    <row r="15" spans="2:20" ht="72.5" x14ac:dyDescent="0.35">
      <c r="B15" s="31">
        <v>7</v>
      </c>
      <c r="C15" s="1" t="s">
        <v>19</v>
      </c>
      <c r="D15" s="1" t="s">
        <v>20</v>
      </c>
      <c r="E15" s="1">
        <v>13</v>
      </c>
      <c r="F15" s="1" t="s">
        <v>21</v>
      </c>
      <c r="G15" s="1" t="s">
        <v>40</v>
      </c>
      <c r="H15" s="1" t="s">
        <v>23</v>
      </c>
      <c r="I15" s="1" t="s">
        <v>48</v>
      </c>
      <c r="J15" s="2">
        <v>4</v>
      </c>
      <c r="K15" s="3">
        <v>140.03</v>
      </c>
      <c r="L15" s="4">
        <v>1.0000080697644704E-3</v>
      </c>
      <c r="M15" s="3" t="s">
        <v>25</v>
      </c>
      <c r="N15" s="5">
        <v>4</v>
      </c>
      <c r="O15" s="5">
        <v>2878</v>
      </c>
      <c r="P15" s="3" t="s">
        <v>42</v>
      </c>
      <c r="Q15" s="6">
        <v>1</v>
      </c>
      <c r="R15" s="7">
        <v>160068000</v>
      </c>
      <c r="S15" s="8">
        <f>R15+50000000</f>
        <v>210068000</v>
      </c>
      <c r="T15" s="9"/>
    </row>
    <row r="16" spans="2:20" ht="87" x14ac:dyDescent="0.35">
      <c r="B16" s="31">
        <v>7</v>
      </c>
      <c r="C16" s="1" t="s">
        <v>19</v>
      </c>
      <c r="D16" s="1" t="s">
        <v>49</v>
      </c>
      <c r="E16" s="1">
        <v>14</v>
      </c>
      <c r="F16" s="1" t="s">
        <v>21</v>
      </c>
      <c r="G16" s="1" t="s">
        <v>50</v>
      </c>
      <c r="H16" s="1" t="s">
        <v>23</v>
      </c>
      <c r="I16" s="1" t="s">
        <v>51</v>
      </c>
      <c r="J16" s="2">
        <v>10</v>
      </c>
      <c r="K16" s="3">
        <v>1722.36</v>
      </c>
      <c r="L16" s="4">
        <v>1.2300034985642598E-2</v>
      </c>
      <c r="M16" s="3" t="s">
        <v>25</v>
      </c>
      <c r="N16" s="5">
        <v>5</v>
      </c>
      <c r="O16" s="5">
        <v>2864</v>
      </c>
      <c r="P16" s="3" t="s">
        <v>52</v>
      </c>
      <c r="Q16" s="6">
        <v>3</v>
      </c>
      <c r="R16" s="7">
        <v>1968841000</v>
      </c>
      <c r="S16" s="8">
        <f>R16</f>
        <v>1968841000</v>
      </c>
      <c r="T16" s="9"/>
    </row>
    <row r="17" spans="2:20" ht="72.5" x14ac:dyDescent="0.35">
      <c r="B17" s="31">
        <v>7</v>
      </c>
      <c r="C17" s="1" t="s">
        <v>19</v>
      </c>
      <c r="D17" s="1" t="s">
        <v>53</v>
      </c>
      <c r="E17" s="1">
        <v>15</v>
      </c>
      <c r="F17" s="1" t="s">
        <v>54</v>
      </c>
      <c r="G17" s="1" t="s">
        <v>55</v>
      </c>
      <c r="H17" s="1" t="s">
        <v>23</v>
      </c>
      <c r="I17" s="1" t="s">
        <v>56</v>
      </c>
      <c r="J17" s="2">
        <v>4000</v>
      </c>
      <c r="K17" s="3">
        <v>2170.4499999999998</v>
      </c>
      <c r="L17" s="4">
        <v>1.5500017960581978E-2</v>
      </c>
      <c r="M17" s="3" t="s">
        <v>25</v>
      </c>
      <c r="N17" s="5">
        <v>6</v>
      </c>
      <c r="O17" s="5">
        <v>2836</v>
      </c>
      <c r="P17" s="3" t="s">
        <v>57</v>
      </c>
      <c r="Q17" s="6">
        <v>1000</v>
      </c>
      <c r="R17" s="7">
        <v>2481060000</v>
      </c>
      <c r="S17" s="8">
        <f t="shared" ref="S17:S18" si="0">R17</f>
        <v>2481060000</v>
      </c>
      <c r="T17" s="9"/>
    </row>
    <row r="18" spans="2:20" ht="72.5" x14ac:dyDescent="0.35">
      <c r="B18" s="31">
        <v>7</v>
      </c>
      <c r="C18" s="1" t="s">
        <v>19</v>
      </c>
      <c r="D18" s="1" t="s">
        <v>20</v>
      </c>
      <c r="E18" s="1">
        <v>16</v>
      </c>
      <c r="F18" s="1" t="s">
        <v>21</v>
      </c>
      <c r="G18" s="1" t="s">
        <v>58</v>
      </c>
      <c r="H18" s="1" t="s">
        <v>36</v>
      </c>
      <c r="I18" s="1" t="s">
        <v>59</v>
      </c>
      <c r="J18" s="2">
        <v>4</v>
      </c>
      <c r="K18" s="3">
        <v>1652.85</v>
      </c>
      <c r="L18" s="4">
        <v>1.1803637349926477E-2</v>
      </c>
      <c r="M18" s="3" t="s">
        <v>25</v>
      </c>
      <c r="N18" s="5">
        <v>7</v>
      </c>
      <c r="O18" s="5">
        <v>2855</v>
      </c>
      <c r="P18" s="3" t="s">
        <v>60</v>
      </c>
      <c r="Q18" s="6">
        <v>1</v>
      </c>
      <c r="R18" s="7">
        <v>1889385000</v>
      </c>
      <c r="S18" s="8">
        <f t="shared" si="0"/>
        <v>1889385000</v>
      </c>
      <c r="T18" s="9"/>
    </row>
    <row r="19" spans="2:20" ht="87" x14ac:dyDescent="0.35">
      <c r="B19" s="31">
        <v>7</v>
      </c>
      <c r="C19" s="1" t="s">
        <v>19</v>
      </c>
      <c r="D19" s="1" t="s">
        <v>61</v>
      </c>
      <c r="E19" s="1">
        <v>46</v>
      </c>
      <c r="F19" s="1" t="s">
        <v>62</v>
      </c>
      <c r="G19" s="1" t="s">
        <v>63</v>
      </c>
      <c r="H19" s="1" t="s">
        <v>36</v>
      </c>
      <c r="I19" s="1" t="s">
        <v>64</v>
      </c>
      <c r="J19" s="2">
        <v>482</v>
      </c>
      <c r="K19" s="3">
        <v>1160.96</v>
      </c>
      <c r="L19" s="4">
        <v>8.2908617344409023E-3</v>
      </c>
      <c r="M19" s="3" t="s">
        <v>65</v>
      </c>
      <c r="N19" s="5">
        <v>8</v>
      </c>
      <c r="O19" s="5">
        <v>2827</v>
      </c>
      <c r="P19" s="3" t="s">
        <v>66</v>
      </c>
      <c r="Q19" s="6">
        <v>482</v>
      </c>
      <c r="R19" s="7">
        <v>1327106000</v>
      </c>
      <c r="S19" s="8">
        <f t="shared" ref="S19:S21" si="1">+R19</f>
        <v>1327106000</v>
      </c>
      <c r="T19" s="9"/>
    </row>
    <row r="20" spans="2:20" ht="43.5" x14ac:dyDescent="0.35">
      <c r="B20" s="31">
        <v>7</v>
      </c>
      <c r="C20" s="1" t="s">
        <v>19</v>
      </c>
      <c r="D20" s="1" t="s">
        <v>61</v>
      </c>
      <c r="E20" s="1">
        <v>47</v>
      </c>
      <c r="F20" s="1" t="s">
        <v>62</v>
      </c>
      <c r="G20" s="1" t="s">
        <v>67</v>
      </c>
      <c r="H20" s="1" t="s">
        <v>36</v>
      </c>
      <c r="I20" s="1" t="s">
        <v>68</v>
      </c>
      <c r="J20" s="2">
        <v>51912</v>
      </c>
      <c r="K20" s="3">
        <v>4489.88</v>
      </c>
      <c r="L20" s="4">
        <v>3.2063959382090265E-2</v>
      </c>
      <c r="M20" s="3" t="s">
        <v>65</v>
      </c>
      <c r="N20" s="5">
        <v>8</v>
      </c>
      <c r="O20" s="5">
        <v>2827</v>
      </c>
      <c r="P20" s="3" t="s">
        <v>66</v>
      </c>
      <c r="Q20" s="6">
        <v>51912</v>
      </c>
      <c r="R20" s="7">
        <v>5132429000</v>
      </c>
      <c r="S20" s="8">
        <f t="shared" si="1"/>
        <v>5132429000</v>
      </c>
      <c r="T20" s="9"/>
    </row>
    <row r="21" spans="2:20" ht="43.5" x14ac:dyDescent="0.35">
      <c r="B21" s="31">
        <v>7</v>
      </c>
      <c r="C21" s="1" t="s">
        <v>19</v>
      </c>
      <c r="D21" s="1" t="s">
        <v>61</v>
      </c>
      <c r="E21" s="1">
        <v>48</v>
      </c>
      <c r="F21" s="1" t="s">
        <v>62</v>
      </c>
      <c r="G21" s="1" t="s">
        <v>69</v>
      </c>
      <c r="H21" s="1" t="s">
        <v>36</v>
      </c>
      <c r="I21" s="1" t="s">
        <v>70</v>
      </c>
      <c r="J21" s="2">
        <v>6170</v>
      </c>
      <c r="K21" s="3">
        <v>9309.84</v>
      </c>
      <c r="L21" s="4">
        <v>6.648514695576703E-2</v>
      </c>
      <c r="M21" s="3" t="s">
        <v>65</v>
      </c>
      <c r="N21" s="5">
        <v>8</v>
      </c>
      <c r="O21" s="5">
        <v>2827</v>
      </c>
      <c r="P21" s="3" t="s">
        <v>66</v>
      </c>
      <c r="Q21" s="6">
        <v>6170</v>
      </c>
      <c r="R21" s="7">
        <v>9625200000</v>
      </c>
      <c r="S21" s="8">
        <f t="shared" si="1"/>
        <v>9625200000</v>
      </c>
      <c r="T21" s="9"/>
    </row>
    <row r="22" spans="2:20" ht="87" x14ac:dyDescent="0.35">
      <c r="B22" s="31">
        <v>7</v>
      </c>
      <c r="C22" s="1" t="s">
        <v>19</v>
      </c>
      <c r="D22" s="1" t="s">
        <v>61</v>
      </c>
      <c r="E22" s="1">
        <v>49</v>
      </c>
      <c r="F22" s="1" t="s">
        <v>62</v>
      </c>
      <c r="G22" s="1" t="s">
        <v>71</v>
      </c>
      <c r="H22" s="1" t="s">
        <v>36</v>
      </c>
      <c r="I22" s="1" t="s">
        <v>72</v>
      </c>
      <c r="J22" s="2">
        <v>600</v>
      </c>
      <c r="K22" s="3">
        <v>2100.4299999999998</v>
      </c>
      <c r="L22" s="4">
        <v>1.4999978218777306E-2</v>
      </c>
      <c r="M22" s="3" t="s">
        <v>25</v>
      </c>
      <c r="N22" s="5">
        <v>9</v>
      </c>
      <c r="O22" s="5">
        <v>2850</v>
      </c>
      <c r="P22" s="3" t="s">
        <v>73</v>
      </c>
      <c r="Q22" s="6">
        <v>150</v>
      </c>
      <c r="R22" s="7">
        <v>2401026000</v>
      </c>
      <c r="S22" s="8">
        <f>+R22</f>
        <v>2401026000</v>
      </c>
      <c r="T22" s="9"/>
    </row>
    <row r="23" spans="2:20" ht="58" x14ac:dyDescent="0.35">
      <c r="B23" s="31">
        <v>7</v>
      </c>
      <c r="C23" s="1" t="s">
        <v>19</v>
      </c>
      <c r="D23" s="1" t="s">
        <v>74</v>
      </c>
      <c r="E23" s="1">
        <v>17</v>
      </c>
      <c r="F23" s="1" t="s">
        <v>75</v>
      </c>
      <c r="G23" s="1" t="s">
        <v>76</v>
      </c>
      <c r="H23" s="1" t="s">
        <v>36</v>
      </c>
      <c r="I23" s="1" t="s">
        <v>77</v>
      </c>
      <c r="J23" s="2">
        <v>2000</v>
      </c>
      <c r="K23" s="3">
        <v>700.14</v>
      </c>
      <c r="L23" s="4">
        <v>4.9999689349774779E-3</v>
      </c>
      <c r="M23" s="3" t="s">
        <v>25</v>
      </c>
      <c r="N23" s="5">
        <v>10</v>
      </c>
      <c r="O23" s="5">
        <v>2839</v>
      </c>
      <c r="P23" s="3" t="s">
        <v>78</v>
      </c>
      <c r="Q23" s="6">
        <v>500</v>
      </c>
      <c r="R23" s="7">
        <v>800342000</v>
      </c>
      <c r="S23" s="8">
        <v>855130000</v>
      </c>
      <c r="T23" s="9"/>
    </row>
    <row r="24" spans="2:20" ht="72.5" x14ac:dyDescent="0.35">
      <c r="B24" s="31">
        <v>7</v>
      </c>
      <c r="C24" s="1" t="s">
        <v>19</v>
      </c>
      <c r="D24" s="1" t="s">
        <v>74</v>
      </c>
      <c r="E24" s="1">
        <v>18</v>
      </c>
      <c r="F24" s="1" t="s">
        <v>75</v>
      </c>
      <c r="G24" s="1" t="s">
        <v>79</v>
      </c>
      <c r="H24" s="1" t="s">
        <v>36</v>
      </c>
      <c r="I24" s="1" t="s">
        <v>80</v>
      </c>
      <c r="J24" s="2">
        <v>3500</v>
      </c>
      <c r="K24" s="3">
        <v>460.82</v>
      </c>
      <c r="L24" s="4">
        <v>3.2908927994634235E-3</v>
      </c>
      <c r="M24" s="3" t="s">
        <v>25</v>
      </c>
      <c r="N24" s="5">
        <v>10</v>
      </c>
      <c r="O24" s="5">
        <v>2839</v>
      </c>
      <c r="P24" s="3" t="s">
        <v>78</v>
      </c>
      <c r="Q24" s="6">
        <v>875</v>
      </c>
      <c r="R24" s="7">
        <v>526764000</v>
      </c>
      <c r="S24" s="8">
        <v>526764000</v>
      </c>
      <c r="T24" s="9"/>
    </row>
    <row r="25" spans="2:20" ht="87" x14ac:dyDescent="0.35">
      <c r="B25" s="31">
        <v>7</v>
      </c>
      <c r="C25" s="1" t="s">
        <v>19</v>
      </c>
      <c r="D25" s="1" t="s">
        <v>74</v>
      </c>
      <c r="E25" s="1">
        <v>19</v>
      </c>
      <c r="F25" s="1" t="s">
        <v>75</v>
      </c>
      <c r="G25" s="1" t="s">
        <v>81</v>
      </c>
      <c r="H25" s="1" t="s">
        <v>36</v>
      </c>
      <c r="I25" s="1" t="s">
        <v>82</v>
      </c>
      <c r="J25" s="2">
        <v>3000</v>
      </c>
      <c r="K25" s="3">
        <v>2459.42</v>
      </c>
      <c r="L25" s="4">
        <v>1.7563663835893265E-2</v>
      </c>
      <c r="M25" s="3" t="s">
        <v>25</v>
      </c>
      <c r="N25" s="5">
        <v>10</v>
      </c>
      <c r="O25" s="5">
        <v>2839</v>
      </c>
      <c r="P25" s="3" t="s">
        <v>78</v>
      </c>
      <c r="Q25" s="6">
        <v>750</v>
      </c>
      <c r="R25" s="7">
        <v>2811392000</v>
      </c>
      <c r="S25" s="8">
        <v>3000000000</v>
      </c>
      <c r="T25" s="9"/>
    </row>
    <row r="26" spans="2:20" ht="72.5" x14ac:dyDescent="0.35">
      <c r="B26" s="31">
        <v>7</v>
      </c>
      <c r="C26" s="1" t="s">
        <v>19</v>
      </c>
      <c r="D26" s="1" t="s">
        <v>74</v>
      </c>
      <c r="E26" s="1">
        <v>20</v>
      </c>
      <c r="F26" s="1" t="s">
        <v>75</v>
      </c>
      <c r="G26" s="1" t="s">
        <v>83</v>
      </c>
      <c r="H26" s="1" t="s">
        <v>36</v>
      </c>
      <c r="I26" s="1" t="s">
        <v>84</v>
      </c>
      <c r="J26" s="2">
        <v>1500</v>
      </c>
      <c r="K26" s="3">
        <v>580.48</v>
      </c>
      <c r="L26" s="4">
        <v>4.1454308672204511E-3</v>
      </c>
      <c r="M26" s="3" t="s">
        <v>25</v>
      </c>
      <c r="N26" s="5">
        <v>10</v>
      </c>
      <c r="O26" s="5">
        <v>2839</v>
      </c>
      <c r="P26" s="3" t="s">
        <v>78</v>
      </c>
      <c r="Q26" s="6">
        <v>375</v>
      </c>
      <c r="R26" s="7">
        <v>663553000</v>
      </c>
      <c r="S26" s="8">
        <v>700000000</v>
      </c>
      <c r="T26" s="9"/>
    </row>
    <row r="27" spans="2:20" ht="43.5" x14ac:dyDescent="0.35">
      <c r="B27" s="31">
        <v>7</v>
      </c>
      <c r="C27" s="1" t="s">
        <v>19</v>
      </c>
      <c r="D27" s="1" t="s">
        <v>74</v>
      </c>
      <c r="E27" s="1">
        <v>23</v>
      </c>
      <c r="F27" s="1" t="s">
        <v>75</v>
      </c>
      <c r="G27" s="1" t="s">
        <v>85</v>
      </c>
      <c r="H27" s="1" t="s">
        <v>23</v>
      </c>
      <c r="I27" s="1" t="s">
        <v>86</v>
      </c>
      <c r="J27" s="2">
        <v>2000</v>
      </c>
      <c r="K27" s="3">
        <v>1994.42</v>
      </c>
      <c r="L27" s="4">
        <v>1.4242920049272691E-2</v>
      </c>
      <c r="M27" s="3" t="s">
        <v>25</v>
      </c>
      <c r="N27" s="5">
        <v>10</v>
      </c>
      <c r="O27" s="5">
        <v>2839</v>
      </c>
      <c r="P27" s="3" t="s">
        <v>78</v>
      </c>
      <c r="Q27" s="6">
        <v>500</v>
      </c>
      <c r="R27" s="7">
        <v>2279843000</v>
      </c>
      <c r="S27" s="8">
        <v>2000000000</v>
      </c>
      <c r="T27" s="9"/>
    </row>
    <row r="28" spans="2:20" ht="58" x14ac:dyDescent="0.35">
      <c r="B28" s="31">
        <v>7</v>
      </c>
      <c r="C28" s="1" t="s">
        <v>19</v>
      </c>
      <c r="D28" s="1" t="s">
        <v>49</v>
      </c>
      <c r="E28" s="1">
        <v>100</v>
      </c>
      <c r="F28" s="1" t="s">
        <v>87</v>
      </c>
      <c r="G28" s="1" t="s">
        <v>88</v>
      </c>
      <c r="H28" s="1" t="s">
        <v>36</v>
      </c>
      <c r="I28" s="1" t="s">
        <v>89</v>
      </c>
      <c r="J28" s="2">
        <v>4</v>
      </c>
      <c r="K28" s="3">
        <v>332.92</v>
      </c>
      <c r="L28" s="4">
        <v>2.3775097235305825E-3</v>
      </c>
      <c r="M28" s="3" t="s">
        <v>25</v>
      </c>
      <c r="N28" s="5">
        <v>11</v>
      </c>
      <c r="O28" s="5">
        <v>2866</v>
      </c>
      <c r="P28" s="3" t="s">
        <v>90</v>
      </c>
      <c r="Q28" s="6">
        <v>1</v>
      </c>
      <c r="R28" s="7">
        <v>380568000</v>
      </c>
      <c r="S28" s="8">
        <f>+R28</f>
        <v>380568000</v>
      </c>
      <c r="T28" s="9"/>
    </row>
    <row r="29" spans="2:20" ht="43.5" x14ac:dyDescent="0.35">
      <c r="B29" s="31">
        <v>7</v>
      </c>
      <c r="C29" s="1" t="s">
        <v>19</v>
      </c>
      <c r="D29" s="1" t="s">
        <v>49</v>
      </c>
      <c r="E29" s="1">
        <v>101</v>
      </c>
      <c r="F29" s="1" t="s">
        <v>87</v>
      </c>
      <c r="G29" s="1" t="s">
        <v>88</v>
      </c>
      <c r="H29" s="1" t="s">
        <v>36</v>
      </c>
      <c r="I29" s="1" t="s">
        <v>91</v>
      </c>
      <c r="J29" s="2">
        <v>4</v>
      </c>
      <c r="K29" s="3">
        <v>210.04</v>
      </c>
      <c r="L29" s="4">
        <v>1.4999763977242688E-3</v>
      </c>
      <c r="M29" s="3" t="s">
        <v>25</v>
      </c>
      <c r="N29" s="5">
        <v>11</v>
      </c>
      <c r="O29" s="5">
        <v>2866</v>
      </c>
      <c r="P29" s="3" t="s">
        <v>90</v>
      </c>
      <c r="Q29" s="6">
        <v>1</v>
      </c>
      <c r="R29" s="7">
        <v>240103000</v>
      </c>
      <c r="S29" s="8">
        <f>+R29</f>
        <v>240103000</v>
      </c>
      <c r="T29" s="9"/>
    </row>
    <row r="30" spans="2:20" ht="72.5" x14ac:dyDescent="0.35">
      <c r="B30" s="31">
        <v>7</v>
      </c>
      <c r="C30" s="1" t="s">
        <v>19</v>
      </c>
      <c r="D30" s="1" t="s">
        <v>92</v>
      </c>
      <c r="E30" s="1">
        <v>25</v>
      </c>
      <c r="F30" s="1" t="s">
        <v>93</v>
      </c>
      <c r="G30" s="1" t="s">
        <v>94</v>
      </c>
      <c r="H30" s="1" t="s">
        <v>23</v>
      </c>
      <c r="I30" s="1" t="s">
        <v>95</v>
      </c>
      <c r="J30" s="2">
        <v>40000</v>
      </c>
      <c r="K30" s="3">
        <v>1358.28</v>
      </c>
      <c r="L30" s="4">
        <v>9.6999997214860002E-3</v>
      </c>
      <c r="M30" s="3" t="s">
        <v>25</v>
      </c>
      <c r="N30" s="5">
        <v>12</v>
      </c>
      <c r="O30" s="5">
        <v>2830</v>
      </c>
      <c r="P30" s="3" t="s">
        <v>96</v>
      </c>
      <c r="Q30" s="6">
        <v>10000</v>
      </c>
      <c r="R30" s="7">
        <v>1552663000</v>
      </c>
      <c r="S30" s="10">
        <v>1652663000</v>
      </c>
      <c r="T30" s="9"/>
    </row>
    <row r="31" spans="2:20" ht="43.5" x14ac:dyDescent="0.35">
      <c r="B31" s="31">
        <v>7</v>
      </c>
      <c r="C31" s="1" t="s">
        <v>19</v>
      </c>
      <c r="D31" s="1" t="s">
        <v>92</v>
      </c>
      <c r="E31" s="1">
        <v>26</v>
      </c>
      <c r="F31" s="1" t="s">
        <v>93</v>
      </c>
      <c r="G31" s="1" t="s">
        <v>97</v>
      </c>
      <c r="H31" s="1" t="s">
        <v>23</v>
      </c>
      <c r="I31" s="1" t="s">
        <v>98</v>
      </c>
      <c r="J31" s="11">
        <v>6000</v>
      </c>
      <c r="K31" s="3">
        <v>1834.38</v>
      </c>
      <c r="L31" s="4">
        <v>1.3100012875916226E-2</v>
      </c>
      <c r="M31" s="3" t="s">
        <v>25</v>
      </c>
      <c r="N31" s="5">
        <v>12</v>
      </c>
      <c r="O31" s="5">
        <v>2830</v>
      </c>
      <c r="P31" s="3" t="s">
        <v>96</v>
      </c>
      <c r="Q31" s="6">
        <v>1500</v>
      </c>
      <c r="R31" s="7">
        <v>2096896000</v>
      </c>
      <c r="S31" s="10">
        <v>2096896000</v>
      </c>
      <c r="T31" s="9"/>
    </row>
    <row r="32" spans="2:20" ht="72.5" x14ac:dyDescent="0.35">
      <c r="B32" s="31">
        <v>7</v>
      </c>
      <c r="C32" s="1" t="s">
        <v>19</v>
      </c>
      <c r="D32" s="1" t="s">
        <v>92</v>
      </c>
      <c r="E32" s="1">
        <v>27</v>
      </c>
      <c r="F32" s="1" t="s">
        <v>93</v>
      </c>
      <c r="G32" s="1" t="s">
        <v>99</v>
      </c>
      <c r="H32" s="1" t="s">
        <v>23</v>
      </c>
      <c r="I32" s="1" t="s">
        <v>100</v>
      </c>
      <c r="J32" s="11">
        <v>6000</v>
      </c>
      <c r="K32" s="3">
        <v>1960.4</v>
      </c>
      <c r="L32" s="4">
        <v>1.3999970149012839E-2</v>
      </c>
      <c r="M32" s="3" t="s">
        <v>25</v>
      </c>
      <c r="N32" s="5">
        <v>12</v>
      </c>
      <c r="O32" s="5">
        <v>2830</v>
      </c>
      <c r="P32" s="3" t="s">
        <v>96</v>
      </c>
      <c r="Q32" s="6">
        <v>1500</v>
      </c>
      <c r="R32" s="7">
        <v>2240957000</v>
      </c>
      <c r="S32" s="10">
        <v>2140957000</v>
      </c>
      <c r="T32" s="9"/>
    </row>
    <row r="33" spans="2:20" ht="116" x14ac:dyDescent="0.35">
      <c r="B33" s="31">
        <v>7</v>
      </c>
      <c r="C33" s="1" t="s">
        <v>19</v>
      </c>
      <c r="D33" s="1" t="s">
        <v>101</v>
      </c>
      <c r="E33" s="1">
        <v>30</v>
      </c>
      <c r="F33" s="1" t="s">
        <v>93</v>
      </c>
      <c r="G33" s="1" t="s">
        <v>102</v>
      </c>
      <c r="H33" s="1" t="s">
        <v>23</v>
      </c>
      <c r="I33" s="1" t="s">
        <v>103</v>
      </c>
      <c r="J33" s="2">
        <v>20</v>
      </c>
      <c r="K33" s="3">
        <v>245.69</v>
      </c>
      <c r="L33" s="4">
        <v>1.7545667546985126E-3</v>
      </c>
      <c r="M33" s="3" t="s">
        <v>25</v>
      </c>
      <c r="N33" s="5">
        <v>13</v>
      </c>
      <c r="O33" s="5">
        <v>2828</v>
      </c>
      <c r="P33" s="3" t="s">
        <v>104</v>
      </c>
      <c r="Q33" s="6">
        <v>5</v>
      </c>
      <c r="R33" s="7">
        <v>280850000</v>
      </c>
      <c r="S33" s="10">
        <v>250000000</v>
      </c>
      <c r="T33" s="9"/>
    </row>
    <row r="34" spans="2:20" ht="101.5" x14ac:dyDescent="0.35">
      <c r="B34" s="31">
        <v>7</v>
      </c>
      <c r="C34" s="1" t="s">
        <v>19</v>
      </c>
      <c r="D34" s="1" t="s">
        <v>101</v>
      </c>
      <c r="E34" s="1">
        <v>31</v>
      </c>
      <c r="F34" s="1" t="s">
        <v>93</v>
      </c>
      <c r="G34" s="1" t="s">
        <v>102</v>
      </c>
      <c r="H34" s="1" t="s">
        <v>23</v>
      </c>
      <c r="I34" s="1" t="s">
        <v>105</v>
      </c>
      <c r="J34" s="2">
        <v>20</v>
      </c>
      <c r="K34" s="3">
        <v>782.38</v>
      </c>
      <c r="L34" s="4">
        <v>5.5872763952176411E-3</v>
      </c>
      <c r="M34" s="3" t="s">
        <v>25</v>
      </c>
      <c r="N34" s="5">
        <v>13</v>
      </c>
      <c r="O34" s="5">
        <v>2828</v>
      </c>
      <c r="P34" s="3" t="s">
        <v>104</v>
      </c>
      <c r="Q34" s="6">
        <v>5</v>
      </c>
      <c r="R34" s="7">
        <v>894344000</v>
      </c>
      <c r="S34" s="10">
        <v>951344000</v>
      </c>
      <c r="T34" s="9"/>
    </row>
    <row r="35" spans="2:20" ht="101.5" x14ac:dyDescent="0.35">
      <c r="B35" s="31">
        <v>7</v>
      </c>
      <c r="C35" s="1" t="s">
        <v>19</v>
      </c>
      <c r="D35" s="1" t="s">
        <v>101</v>
      </c>
      <c r="E35" s="1">
        <v>32</v>
      </c>
      <c r="F35" s="1" t="s">
        <v>93</v>
      </c>
      <c r="G35" s="1" t="s">
        <v>102</v>
      </c>
      <c r="H35" s="1" t="s">
        <v>23</v>
      </c>
      <c r="I35" s="1" t="s">
        <v>106</v>
      </c>
      <c r="J35" s="2">
        <v>16</v>
      </c>
      <c r="K35" s="3">
        <v>190.18</v>
      </c>
      <c r="L35" s="4">
        <v>1.3581485018053772E-3</v>
      </c>
      <c r="M35" s="3" t="s">
        <v>25</v>
      </c>
      <c r="N35" s="5">
        <v>13</v>
      </c>
      <c r="O35" s="5">
        <v>2828</v>
      </c>
      <c r="P35" s="3" t="s">
        <v>104</v>
      </c>
      <c r="Q35" s="6">
        <v>4</v>
      </c>
      <c r="R35" s="7">
        <v>217401000</v>
      </c>
      <c r="S35" s="10">
        <v>191251000</v>
      </c>
      <c r="T35" s="9"/>
    </row>
    <row r="36" spans="2:20" ht="43.5" x14ac:dyDescent="0.35">
      <c r="B36" s="31">
        <v>7</v>
      </c>
      <c r="C36" s="1" t="s">
        <v>19</v>
      </c>
      <c r="D36" s="1" t="s">
        <v>107</v>
      </c>
      <c r="E36" s="1">
        <v>33</v>
      </c>
      <c r="F36" s="1" t="s">
        <v>108</v>
      </c>
      <c r="G36" s="1" t="s">
        <v>109</v>
      </c>
      <c r="H36" s="1" t="s">
        <v>36</v>
      </c>
      <c r="I36" s="1" t="s">
        <v>110</v>
      </c>
      <c r="J36" s="2">
        <v>180</v>
      </c>
      <c r="K36" s="3">
        <v>1723.16</v>
      </c>
      <c r="L36" s="4">
        <v>1.2305748093232484E-2</v>
      </c>
      <c r="M36" s="3" t="s">
        <v>25</v>
      </c>
      <c r="N36" s="5">
        <v>14</v>
      </c>
      <c r="O36" s="5">
        <v>2825</v>
      </c>
      <c r="P36" s="3" t="s">
        <v>111</v>
      </c>
      <c r="Q36" s="6">
        <v>45</v>
      </c>
      <c r="R36" s="7">
        <v>1969758000</v>
      </c>
      <c r="S36" s="8">
        <f>+R36</f>
        <v>1969758000</v>
      </c>
      <c r="T36" s="9"/>
    </row>
    <row r="37" spans="2:20" ht="72.5" x14ac:dyDescent="0.35">
      <c r="B37" s="31">
        <v>7</v>
      </c>
      <c r="C37" s="1" t="s">
        <v>19</v>
      </c>
      <c r="D37" s="1" t="s">
        <v>107</v>
      </c>
      <c r="E37" s="1">
        <v>38</v>
      </c>
      <c r="F37" s="1" t="s">
        <v>108</v>
      </c>
      <c r="G37" s="1" t="s">
        <v>112</v>
      </c>
      <c r="H37" s="1" t="s">
        <v>23</v>
      </c>
      <c r="I37" s="1" t="s">
        <v>113</v>
      </c>
      <c r="J37" s="2">
        <v>150</v>
      </c>
      <c r="K37" s="3">
        <v>2871.93</v>
      </c>
      <c r="L37" s="4">
        <v>2.0509556350772513E-2</v>
      </c>
      <c r="M37" s="3" t="s">
        <v>25</v>
      </c>
      <c r="N37" s="5">
        <v>14</v>
      </c>
      <c r="O37" s="5">
        <v>2825</v>
      </c>
      <c r="P37" s="3" t="s">
        <v>111</v>
      </c>
      <c r="Q37" s="6">
        <v>38</v>
      </c>
      <c r="R37" s="7">
        <v>3282929000</v>
      </c>
      <c r="S37" s="10">
        <v>3382929000</v>
      </c>
      <c r="T37" s="9"/>
    </row>
    <row r="38" spans="2:20" ht="58" x14ac:dyDescent="0.35">
      <c r="B38" s="31">
        <v>7</v>
      </c>
      <c r="C38" s="1" t="s">
        <v>19</v>
      </c>
      <c r="D38" s="1" t="s">
        <v>107</v>
      </c>
      <c r="E38" s="1">
        <v>39</v>
      </c>
      <c r="F38" s="1" t="s">
        <v>108</v>
      </c>
      <c r="G38" s="1" t="s">
        <v>112</v>
      </c>
      <c r="H38" s="1" t="s">
        <v>23</v>
      </c>
      <c r="I38" s="1" t="s">
        <v>114</v>
      </c>
      <c r="J38" s="2">
        <v>2500</v>
      </c>
      <c r="K38" s="3">
        <v>1311.36</v>
      </c>
      <c r="L38" s="4">
        <v>9.3649259613392544E-3</v>
      </c>
      <c r="M38" s="3" t="s">
        <v>25</v>
      </c>
      <c r="N38" s="5">
        <v>14</v>
      </c>
      <c r="O38" s="5">
        <v>2825</v>
      </c>
      <c r="P38" s="3" t="s">
        <v>111</v>
      </c>
      <c r="Q38" s="6">
        <v>625</v>
      </c>
      <c r="R38" s="7">
        <v>1499032000</v>
      </c>
      <c r="S38" s="10">
        <v>1350000000</v>
      </c>
      <c r="T38" s="9"/>
    </row>
    <row r="39" spans="2:20" ht="58" x14ac:dyDescent="0.35">
      <c r="B39" s="31">
        <v>7</v>
      </c>
      <c r="C39" s="1" t="s">
        <v>19</v>
      </c>
      <c r="D39" s="1" t="s">
        <v>107</v>
      </c>
      <c r="E39" s="1">
        <v>40</v>
      </c>
      <c r="F39" s="1" t="s">
        <v>108</v>
      </c>
      <c r="G39" s="1" t="s">
        <v>112</v>
      </c>
      <c r="H39" s="1" t="s">
        <v>23</v>
      </c>
      <c r="I39" s="1" t="s">
        <v>115</v>
      </c>
      <c r="J39" s="2">
        <v>200</v>
      </c>
      <c r="K39" s="3">
        <v>717.98</v>
      </c>
      <c r="L39" s="4">
        <v>5.1273712342319103E-3</v>
      </c>
      <c r="M39" s="3" t="s">
        <v>25</v>
      </c>
      <c r="N39" s="5">
        <v>14</v>
      </c>
      <c r="O39" s="5">
        <v>2825</v>
      </c>
      <c r="P39" s="3" t="s">
        <v>111</v>
      </c>
      <c r="Q39" s="6">
        <v>50</v>
      </c>
      <c r="R39" s="7">
        <v>820732000</v>
      </c>
      <c r="S39" s="10">
        <v>869764000</v>
      </c>
      <c r="T39" s="9"/>
    </row>
    <row r="40" spans="2:20" ht="87" x14ac:dyDescent="0.35">
      <c r="B40" s="31">
        <v>7</v>
      </c>
      <c r="C40" s="1" t="s">
        <v>19</v>
      </c>
      <c r="D40" s="1" t="s">
        <v>107</v>
      </c>
      <c r="E40" s="1">
        <v>34</v>
      </c>
      <c r="F40" s="1" t="s">
        <v>108</v>
      </c>
      <c r="G40" s="1" t="s">
        <v>116</v>
      </c>
      <c r="H40" s="1" t="s">
        <v>23</v>
      </c>
      <c r="I40" s="1" t="s">
        <v>117</v>
      </c>
      <c r="J40" s="2">
        <v>240</v>
      </c>
      <c r="K40" s="3">
        <v>1940.04</v>
      </c>
      <c r="L40" s="4">
        <v>1.3854571560850267E-2</v>
      </c>
      <c r="M40" s="3" t="s">
        <v>25</v>
      </c>
      <c r="N40" s="5">
        <v>15</v>
      </c>
      <c r="O40" s="5">
        <v>2847</v>
      </c>
      <c r="P40" s="3" t="s">
        <v>118</v>
      </c>
      <c r="Q40" s="6">
        <v>60</v>
      </c>
      <c r="R40" s="7">
        <v>2217678000</v>
      </c>
      <c r="S40" s="10">
        <v>2400679000</v>
      </c>
      <c r="T40" s="9"/>
    </row>
    <row r="41" spans="2:20" ht="72.5" x14ac:dyDescent="0.35">
      <c r="B41" s="31">
        <v>7</v>
      </c>
      <c r="C41" s="1" t="s">
        <v>19</v>
      </c>
      <c r="D41" s="1" t="s">
        <v>107</v>
      </c>
      <c r="E41" s="1">
        <v>35</v>
      </c>
      <c r="F41" s="1" t="s">
        <v>108</v>
      </c>
      <c r="G41" s="1" t="s">
        <v>116</v>
      </c>
      <c r="H41" s="1" t="s">
        <v>23</v>
      </c>
      <c r="I41" s="1" t="s">
        <v>119</v>
      </c>
      <c r="J41" s="2">
        <v>60000</v>
      </c>
      <c r="K41" s="3">
        <v>1732.82</v>
      </c>
      <c r="L41" s="4">
        <v>1.2374733867380344E-2</v>
      </c>
      <c r="M41" s="3" t="s">
        <v>25</v>
      </c>
      <c r="N41" s="5">
        <v>15</v>
      </c>
      <c r="O41" s="5">
        <v>2847</v>
      </c>
      <c r="P41" s="3" t="s">
        <v>118</v>
      </c>
      <c r="Q41" s="6">
        <v>15000</v>
      </c>
      <c r="R41" s="7">
        <v>1980805000</v>
      </c>
      <c r="S41" s="10">
        <v>1880805000</v>
      </c>
      <c r="T41" s="9"/>
    </row>
    <row r="42" spans="2:20" ht="72.5" x14ac:dyDescent="0.35">
      <c r="B42" s="31">
        <v>7</v>
      </c>
      <c r="C42" s="1" t="s">
        <v>19</v>
      </c>
      <c r="D42" s="1" t="s">
        <v>107</v>
      </c>
      <c r="E42" s="1">
        <v>36</v>
      </c>
      <c r="F42" s="1" t="s">
        <v>108</v>
      </c>
      <c r="G42" s="1" t="s">
        <v>116</v>
      </c>
      <c r="H42" s="1" t="s">
        <v>23</v>
      </c>
      <c r="I42" s="1" t="s">
        <v>120</v>
      </c>
      <c r="J42" s="2">
        <v>8000</v>
      </c>
      <c r="K42" s="3">
        <v>1060.02</v>
      </c>
      <c r="L42" s="4">
        <v>7.5700103842871796E-3</v>
      </c>
      <c r="M42" s="3" t="s">
        <v>25</v>
      </c>
      <c r="N42" s="5">
        <v>15</v>
      </c>
      <c r="O42" s="5">
        <v>2847</v>
      </c>
      <c r="P42" s="3" t="s">
        <v>118</v>
      </c>
      <c r="Q42" s="6">
        <v>2000</v>
      </c>
      <c r="R42" s="7">
        <v>1211718000</v>
      </c>
      <c r="S42" s="10">
        <v>1128717000</v>
      </c>
      <c r="T42" s="9"/>
    </row>
    <row r="43" spans="2:20" ht="72.5" x14ac:dyDescent="0.35">
      <c r="B43" s="31">
        <v>7</v>
      </c>
      <c r="C43" s="1" t="s">
        <v>19</v>
      </c>
      <c r="D43" s="1" t="s">
        <v>107</v>
      </c>
      <c r="E43" s="1">
        <v>37</v>
      </c>
      <c r="F43" s="1" t="s">
        <v>108</v>
      </c>
      <c r="G43" s="1" t="s">
        <v>116</v>
      </c>
      <c r="H43" s="1" t="s">
        <v>23</v>
      </c>
      <c r="I43" s="1" t="s">
        <v>121</v>
      </c>
      <c r="J43" s="2">
        <v>5000</v>
      </c>
      <c r="K43" s="3">
        <v>189.04</v>
      </c>
      <c r="L43" s="4">
        <v>1.3500073234897912E-3</v>
      </c>
      <c r="M43" s="3" t="s">
        <v>25</v>
      </c>
      <c r="N43" s="5">
        <v>15</v>
      </c>
      <c r="O43" s="5">
        <v>2847</v>
      </c>
      <c r="P43" s="3" t="s">
        <v>118</v>
      </c>
      <c r="Q43" s="6">
        <v>1250</v>
      </c>
      <c r="R43" s="7">
        <v>216092000</v>
      </c>
      <c r="S43" s="10">
        <v>216092000</v>
      </c>
      <c r="T43" s="9"/>
    </row>
    <row r="44" spans="2:20" ht="43.5" x14ac:dyDescent="0.35">
      <c r="B44" s="31">
        <v>7</v>
      </c>
      <c r="C44" s="1" t="s">
        <v>19</v>
      </c>
      <c r="D44" s="1" t="s">
        <v>122</v>
      </c>
      <c r="E44" s="1">
        <v>43</v>
      </c>
      <c r="F44" s="1" t="s">
        <v>93</v>
      </c>
      <c r="G44" s="1" t="s">
        <v>123</v>
      </c>
      <c r="H44" s="1" t="s">
        <v>23</v>
      </c>
      <c r="I44" s="1" t="s">
        <v>124</v>
      </c>
      <c r="J44" s="2">
        <v>4000</v>
      </c>
      <c r="K44" s="3">
        <v>276.22000000000003</v>
      </c>
      <c r="L44" s="4">
        <v>1.9725932230974935E-3</v>
      </c>
      <c r="M44" s="3" t="s">
        <v>25</v>
      </c>
      <c r="N44" s="5">
        <v>16</v>
      </c>
      <c r="O44" s="5">
        <v>2852</v>
      </c>
      <c r="P44" s="3" t="s">
        <v>125</v>
      </c>
      <c r="Q44" s="6">
        <v>1000</v>
      </c>
      <c r="R44" s="7">
        <v>315753000</v>
      </c>
      <c r="S44" s="10">
        <v>486485000</v>
      </c>
      <c r="T44" s="9"/>
    </row>
    <row r="45" spans="2:20" ht="58" x14ac:dyDescent="0.35">
      <c r="B45" s="31">
        <v>7</v>
      </c>
      <c r="C45" s="1" t="s">
        <v>19</v>
      </c>
      <c r="D45" s="1" t="s">
        <v>122</v>
      </c>
      <c r="E45" s="1">
        <v>44</v>
      </c>
      <c r="F45" s="1" t="s">
        <v>93</v>
      </c>
      <c r="G45" s="1" t="s">
        <v>123</v>
      </c>
      <c r="H45" s="1" t="s">
        <v>23</v>
      </c>
      <c r="I45" s="1" t="s">
        <v>126</v>
      </c>
      <c r="J45" s="2">
        <v>15000</v>
      </c>
      <c r="K45" s="3">
        <v>717.98</v>
      </c>
      <c r="L45" s="4">
        <v>5.1273712342319103E-3</v>
      </c>
      <c r="M45" s="3" t="s">
        <v>25</v>
      </c>
      <c r="N45" s="5">
        <v>16</v>
      </c>
      <c r="O45" s="5">
        <v>2852</v>
      </c>
      <c r="P45" s="3" t="s">
        <v>125</v>
      </c>
      <c r="Q45" s="6">
        <v>3750</v>
      </c>
      <c r="R45" s="7">
        <v>820732000</v>
      </c>
      <c r="S45" s="10">
        <v>800000000</v>
      </c>
      <c r="T45" s="9"/>
    </row>
    <row r="46" spans="2:20" ht="43.5" x14ac:dyDescent="0.35">
      <c r="B46" s="31">
        <v>7</v>
      </c>
      <c r="C46" s="1" t="s">
        <v>19</v>
      </c>
      <c r="D46" s="1" t="s">
        <v>122</v>
      </c>
      <c r="E46" s="1">
        <v>45</v>
      </c>
      <c r="F46" s="1" t="s">
        <v>93</v>
      </c>
      <c r="G46" s="1" t="s">
        <v>123</v>
      </c>
      <c r="H46" s="1" t="s">
        <v>23</v>
      </c>
      <c r="I46" s="1" t="s">
        <v>127</v>
      </c>
      <c r="J46" s="2">
        <v>25000</v>
      </c>
      <c r="K46" s="3">
        <v>1050.22</v>
      </c>
      <c r="L46" s="4">
        <v>7.5000248163110909E-3</v>
      </c>
      <c r="M46" s="3" t="s">
        <v>25</v>
      </c>
      <c r="N46" s="5">
        <v>16</v>
      </c>
      <c r="O46" s="5">
        <v>2852</v>
      </c>
      <c r="P46" s="3" t="s">
        <v>125</v>
      </c>
      <c r="Q46" s="6">
        <v>6250</v>
      </c>
      <c r="R46" s="7">
        <v>1200513000</v>
      </c>
      <c r="S46" s="10">
        <v>1050513000</v>
      </c>
      <c r="T46" s="9"/>
    </row>
    <row r="47" spans="2:20" ht="58" x14ac:dyDescent="0.35">
      <c r="B47" s="31">
        <v>7</v>
      </c>
      <c r="C47" s="1" t="s">
        <v>19</v>
      </c>
      <c r="D47" s="1" t="s">
        <v>128</v>
      </c>
      <c r="E47" s="1">
        <v>50</v>
      </c>
      <c r="F47" s="1" t="s">
        <v>129</v>
      </c>
      <c r="G47" s="1" t="s">
        <v>130</v>
      </c>
      <c r="H47" s="1" t="s">
        <v>36</v>
      </c>
      <c r="I47" s="1" t="s">
        <v>131</v>
      </c>
      <c r="J47" s="2">
        <v>36</v>
      </c>
      <c r="K47" s="3">
        <v>1353.47</v>
      </c>
      <c r="L47" s="4">
        <v>9.6656496621018179E-3</v>
      </c>
      <c r="M47" s="3" t="s">
        <v>25</v>
      </c>
      <c r="N47" s="5">
        <v>17</v>
      </c>
      <c r="O47" s="5">
        <v>2829</v>
      </c>
      <c r="P47" s="3" t="s">
        <v>132</v>
      </c>
      <c r="Q47" s="6">
        <v>9</v>
      </c>
      <c r="R47" s="7">
        <v>1547160000</v>
      </c>
      <c r="S47" s="10">
        <v>1353160000</v>
      </c>
      <c r="T47" s="9"/>
    </row>
    <row r="48" spans="2:20" ht="116" x14ac:dyDescent="0.35">
      <c r="B48" s="31">
        <v>7</v>
      </c>
      <c r="C48" s="1" t="s">
        <v>19</v>
      </c>
      <c r="D48" s="1" t="s">
        <v>128</v>
      </c>
      <c r="E48" s="1">
        <v>51</v>
      </c>
      <c r="F48" s="1" t="s">
        <v>129</v>
      </c>
      <c r="G48" s="1" t="s">
        <v>133</v>
      </c>
      <c r="H48" s="1" t="s">
        <v>36</v>
      </c>
      <c r="I48" s="1" t="s">
        <v>134</v>
      </c>
      <c r="J48" s="2">
        <v>800</v>
      </c>
      <c r="K48" s="3">
        <v>1048.3800000000001</v>
      </c>
      <c r="L48" s="4">
        <v>7.4868846688543565E-3</v>
      </c>
      <c r="M48" s="3" t="s">
        <v>25</v>
      </c>
      <c r="N48" s="5">
        <v>17</v>
      </c>
      <c r="O48" s="5">
        <v>2829</v>
      </c>
      <c r="P48" s="3" t="s">
        <v>132</v>
      </c>
      <c r="Q48" s="6">
        <v>200</v>
      </c>
      <c r="R48" s="7">
        <v>1198415000</v>
      </c>
      <c r="S48" s="10">
        <v>1886415000</v>
      </c>
      <c r="T48" s="9"/>
    </row>
    <row r="49" spans="2:20" ht="101.5" x14ac:dyDescent="0.35">
      <c r="B49" s="31">
        <v>7</v>
      </c>
      <c r="C49" s="1" t="s">
        <v>19</v>
      </c>
      <c r="D49" s="1" t="s">
        <v>128</v>
      </c>
      <c r="E49" s="1">
        <v>52</v>
      </c>
      <c r="F49" s="1" t="s">
        <v>129</v>
      </c>
      <c r="G49" s="1" t="s">
        <v>133</v>
      </c>
      <c r="H49" s="1" t="s">
        <v>36</v>
      </c>
      <c r="I49" s="1" t="s">
        <v>135</v>
      </c>
      <c r="J49" s="2">
        <v>800</v>
      </c>
      <c r="K49" s="3">
        <v>9699.94</v>
      </c>
      <c r="L49" s="4">
        <v>6.927100104428463E-2</v>
      </c>
      <c r="M49" s="3" t="s">
        <v>25</v>
      </c>
      <c r="N49" s="5">
        <v>17</v>
      </c>
      <c r="O49" s="5">
        <v>2829</v>
      </c>
      <c r="P49" s="3" t="s">
        <v>132</v>
      </c>
      <c r="Q49" s="6">
        <v>200</v>
      </c>
      <c r="R49" s="7">
        <v>11088095000</v>
      </c>
      <c r="S49" s="10">
        <v>10594095000</v>
      </c>
      <c r="T49" s="9"/>
    </row>
    <row r="50" spans="2:20" ht="87" x14ac:dyDescent="0.35">
      <c r="B50" s="31">
        <v>7</v>
      </c>
      <c r="C50" s="1" t="s">
        <v>19</v>
      </c>
      <c r="D50" s="1" t="s">
        <v>136</v>
      </c>
      <c r="E50" s="1">
        <v>54</v>
      </c>
      <c r="F50" s="1" t="s">
        <v>137</v>
      </c>
      <c r="G50" s="1" t="s">
        <v>138</v>
      </c>
      <c r="H50" s="1" t="s">
        <v>23</v>
      </c>
      <c r="I50" s="1" t="s">
        <v>139</v>
      </c>
      <c r="J50" s="2">
        <v>886</v>
      </c>
      <c r="K50" s="3">
        <v>1744.42</v>
      </c>
      <c r="L50" s="4">
        <v>1.2457573927433675E-2</v>
      </c>
      <c r="M50" s="3" t="s">
        <v>25</v>
      </c>
      <c r="N50" s="5">
        <v>18</v>
      </c>
      <c r="O50" s="5">
        <v>2832</v>
      </c>
      <c r="P50" s="3" t="s">
        <v>140</v>
      </c>
      <c r="Q50" s="6">
        <v>222</v>
      </c>
      <c r="R50" s="7">
        <v>1994066000</v>
      </c>
      <c r="S50" s="10">
        <v>1744066000</v>
      </c>
      <c r="T50" s="9"/>
    </row>
    <row r="51" spans="2:20" ht="72.5" x14ac:dyDescent="0.35">
      <c r="B51" s="31">
        <v>7</v>
      </c>
      <c r="C51" s="1" t="s">
        <v>19</v>
      </c>
      <c r="D51" s="1" t="s">
        <v>136</v>
      </c>
      <c r="E51" s="1">
        <v>55</v>
      </c>
      <c r="F51" s="1" t="s">
        <v>141</v>
      </c>
      <c r="G51" s="1" t="s">
        <v>142</v>
      </c>
      <c r="H51" s="1" t="s">
        <v>23</v>
      </c>
      <c r="I51" s="1" t="s">
        <v>143</v>
      </c>
      <c r="J51" s="2">
        <v>200</v>
      </c>
      <c r="K51" s="3">
        <v>1246.26</v>
      </c>
      <c r="L51" s="4">
        <v>8.9000218312123743E-3</v>
      </c>
      <c r="M51" s="3" t="s">
        <v>25</v>
      </c>
      <c r="N51" s="5">
        <v>18</v>
      </c>
      <c r="O51" s="5">
        <v>2832</v>
      </c>
      <c r="P51" s="3" t="s">
        <v>140</v>
      </c>
      <c r="Q51" s="6">
        <v>50</v>
      </c>
      <c r="R51" s="7">
        <v>1424609000</v>
      </c>
      <c r="S51" s="10">
        <v>1674609000</v>
      </c>
      <c r="T51" s="9"/>
    </row>
    <row r="52" spans="2:20" ht="43.5" x14ac:dyDescent="0.35">
      <c r="B52" s="31">
        <v>7</v>
      </c>
      <c r="C52" s="1" t="s">
        <v>19</v>
      </c>
      <c r="D52" s="1" t="s">
        <v>107</v>
      </c>
      <c r="E52" s="1">
        <v>56</v>
      </c>
      <c r="F52" s="1" t="s">
        <v>108</v>
      </c>
      <c r="G52" s="1" t="s">
        <v>144</v>
      </c>
      <c r="H52" s="1" t="s">
        <v>23</v>
      </c>
      <c r="I52" s="1" t="s">
        <v>145</v>
      </c>
      <c r="J52" s="2">
        <v>114</v>
      </c>
      <c r="K52" s="3">
        <v>1358.28</v>
      </c>
      <c r="L52" s="4">
        <v>9.6999997214860002E-3</v>
      </c>
      <c r="M52" s="3" t="s">
        <v>25</v>
      </c>
      <c r="N52" s="5">
        <v>19</v>
      </c>
      <c r="O52" s="5">
        <v>2840</v>
      </c>
      <c r="P52" s="3" t="s">
        <v>146</v>
      </c>
      <c r="Q52" s="6">
        <v>29</v>
      </c>
      <c r="R52" s="7">
        <v>1552663000</v>
      </c>
      <c r="S52" s="10">
        <v>1552663000</v>
      </c>
      <c r="T52" s="9"/>
    </row>
    <row r="53" spans="2:20" ht="72.5" x14ac:dyDescent="0.35">
      <c r="B53" s="31">
        <v>7</v>
      </c>
      <c r="C53" s="1" t="s">
        <v>19</v>
      </c>
      <c r="D53" s="1" t="s">
        <v>136</v>
      </c>
      <c r="E53" s="1">
        <v>58</v>
      </c>
      <c r="F53" s="1" t="s">
        <v>141</v>
      </c>
      <c r="G53" s="1" t="s">
        <v>147</v>
      </c>
      <c r="H53" s="1" t="s">
        <v>23</v>
      </c>
      <c r="I53" s="1" t="s">
        <v>148</v>
      </c>
      <c r="J53" s="2">
        <v>850</v>
      </c>
      <c r="K53" s="3">
        <v>1358.28</v>
      </c>
      <c r="L53" s="4">
        <v>9.6999997214860002E-3</v>
      </c>
      <c r="M53" s="3" t="s">
        <v>25</v>
      </c>
      <c r="N53" s="5">
        <v>20</v>
      </c>
      <c r="O53" s="5">
        <v>2826</v>
      </c>
      <c r="P53" s="3" t="s">
        <v>149</v>
      </c>
      <c r="Q53" s="6">
        <v>213</v>
      </c>
      <c r="R53" s="7">
        <v>1552663000</v>
      </c>
      <c r="S53" s="8">
        <f>+R53</f>
        <v>1552663000</v>
      </c>
      <c r="T53" s="9"/>
    </row>
    <row r="54" spans="2:20" ht="58" x14ac:dyDescent="0.35">
      <c r="B54" s="31">
        <v>7</v>
      </c>
      <c r="C54" s="1" t="s">
        <v>19</v>
      </c>
      <c r="D54" s="1" t="s">
        <v>107</v>
      </c>
      <c r="E54" s="1">
        <v>60</v>
      </c>
      <c r="F54" s="1" t="s">
        <v>150</v>
      </c>
      <c r="G54" s="1" t="s">
        <v>151</v>
      </c>
      <c r="H54" s="1" t="s">
        <v>23</v>
      </c>
      <c r="I54" s="1" t="s">
        <v>152</v>
      </c>
      <c r="J54" s="2">
        <v>3000</v>
      </c>
      <c r="K54" s="3">
        <v>2595.08</v>
      </c>
      <c r="L54" s="4">
        <v>1.8532464055447988E-2</v>
      </c>
      <c r="M54" s="3" t="s">
        <v>25</v>
      </c>
      <c r="N54" s="5">
        <v>22</v>
      </c>
      <c r="O54" s="5">
        <v>2838</v>
      </c>
      <c r="P54" s="3" t="s">
        <v>153</v>
      </c>
      <c r="Q54" s="6">
        <v>1500</v>
      </c>
      <c r="R54" s="7">
        <v>2966465000</v>
      </c>
      <c r="S54" s="10">
        <v>2595465000</v>
      </c>
      <c r="T54" s="9"/>
    </row>
    <row r="55" spans="2:20" ht="58" x14ac:dyDescent="0.35">
      <c r="B55" s="31">
        <v>7</v>
      </c>
      <c r="C55" s="1" t="s">
        <v>19</v>
      </c>
      <c r="D55" s="1" t="s">
        <v>107</v>
      </c>
      <c r="E55" s="1">
        <v>61</v>
      </c>
      <c r="F55" s="1" t="s">
        <v>150</v>
      </c>
      <c r="G55" s="1" t="s">
        <v>151</v>
      </c>
      <c r="H55" s="1" t="s">
        <v>23</v>
      </c>
      <c r="I55" s="1" t="s">
        <v>154</v>
      </c>
      <c r="J55" s="2">
        <v>32</v>
      </c>
      <c r="K55" s="3">
        <v>1050.22</v>
      </c>
      <c r="L55" s="4">
        <v>7.5000248163110909E-3</v>
      </c>
      <c r="M55" s="3" t="s">
        <v>25</v>
      </c>
      <c r="N55" s="5">
        <v>22</v>
      </c>
      <c r="O55" s="5">
        <v>2838</v>
      </c>
      <c r="P55" s="3" t="s">
        <v>153</v>
      </c>
      <c r="Q55" s="6">
        <v>8</v>
      </c>
      <c r="R55" s="7">
        <v>1200513000</v>
      </c>
      <c r="S55" s="10">
        <v>1571513000</v>
      </c>
      <c r="T55" s="9"/>
    </row>
    <row r="56" spans="2:20" ht="72.5" x14ac:dyDescent="0.35">
      <c r="B56" s="31">
        <v>7</v>
      </c>
      <c r="C56" s="1" t="s">
        <v>19</v>
      </c>
      <c r="D56" s="1" t="s">
        <v>155</v>
      </c>
      <c r="E56" s="1">
        <v>67</v>
      </c>
      <c r="F56" s="1" t="s">
        <v>156</v>
      </c>
      <c r="G56" s="1" t="s">
        <v>157</v>
      </c>
      <c r="H56" s="1" t="s">
        <v>23</v>
      </c>
      <c r="I56" s="1" t="s">
        <v>158</v>
      </c>
      <c r="J56" s="2">
        <v>40</v>
      </c>
      <c r="K56" s="3">
        <v>238.05</v>
      </c>
      <c r="L56" s="4">
        <v>1.7000065772151123E-3</v>
      </c>
      <c r="M56" s="3" t="s">
        <v>25</v>
      </c>
      <c r="N56" s="5">
        <v>23</v>
      </c>
      <c r="O56" s="5">
        <v>2877</v>
      </c>
      <c r="P56" s="3" t="s">
        <v>159</v>
      </c>
      <c r="Q56" s="6">
        <v>10</v>
      </c>
      <c r="R56" s="7">
        <v>272116000</v>
      </c>
      <c r="S56" s="10">
        <v>272116000</v>
      </c>
      <c r="T56" s="9"/>
    </row>
    <row r="57" spans="2:20" ht="43.5" x14ac:dyDescent="0.35">
      <c r="B57" s="31">
        <v>7</v>
      </c>
      <c r="C57" s="1" t="s">
        <v>19</v>
      </c>
      <c r="D57" s="1" t="s">
        <v>155</v>
      </c>
      <c r="E57" s="1">
        <v>68</v>
      </c>
      <c r="F57" s="1" t="s">
        <v>156</v>
      </c>
      <c r="G57" s="1" t="s">
        <v>157</v>
      </c>
      <c r="H57" s="1" t="s">
        <v>23</v>
      </c>
      <c r="I57" s="1" t="s">
        <v>160</v>
      </c>
      <c r="J57" s="2">
        <v>500</v>
      </c>
      <c r="K57" s="3">
        <v>931.57</v>
      </c>
      <c r="L57" s="4">
        <v>6.6526995468862938E-3</v>
      </c>
      <c r="M57" s="3" t="s">
        <v>25</v>
      </c>
      <c r="N57" s="5">
        <v>23</v>
      </c>
      <c r="O57" s="5">
        <v>2877</v>
      </c>
      <c r="P57" s="3" t="s">
        <v>159</v>
      </c>
      <c r="Q57" s="6">
        <v>125</v>
      </c>
      <c r="R57" s="7">
        <v>1064882000</v>
      </c>
      <c r="S57" s="10">
        <v>1000882000</v>
      </c>
      <c r="T57" s="9"/>
    </row>
    <row r="58" spans="2:20" ht="43.5" x14ac:dyDescent="0.35">
      <c r="B58" s="31">
        <v>7</v>
      </c>
      <c r="C58" s="1" t="s">
        <v>19</v>
      </c>
      <c r="D58" s="1" t="s">
        <v>155</v>
      </c>
      <c r="E58" s="1">
        <v>69</v>
      </c>
      <c r="F58" s="1" t="s">
        <v>156</v>
      </c>
      <c r="G58" s="1" t="s">
        <v>157</v>
      </c>
      <c r="H58" s="1" t="s">
        <v>23</v>
      </c>
      <c r="I58" s="1" t="s">
        <v>161</v>
      </c>
      <c r="J58" s="2">
        <v>600</v>
      </c>
      <c r="K58" s="3">
        <v>210.04</v>
      </c>
      <c r="L58" s="4">
        <v>1.4999763977242688E-3</v>
      </c>
      <c r="M58" s="3" t="s">
        <v>25</v>
      </c>
      <c r="N58" s="5">
        <v>23</v>
      </c>
      <c r="O58" s="5">
        <v>2877</v>
      </c>
      <c r="P58" s="3" t="s">
        <v>159</v>
      </c>
      <c r="Q58" s="6">
        <v>150</v>
      </c>
      <c r="R58" s="7">
        <v>240103000</v>
      </c>
      <c r="S58" s="10">
        <f>+R58</f>
        <v>240103000</v>
      </c>
      <c r="T58" s="9"/>
    </row>
    <row r="59" spans="2:20" ht="43.5" x14ac:dyDescent="0.35">
      <c r="B59" s="31">
        <v>7</v>
      </c>
      <c r="C59" s="1" t="s">
        <v>19</v>
      </c>
      <c r="D59" s="1" t="s">
        <v>155</v>
      </c>
      <c r="E59" s="1">
        <v>70</v>
      </c>
      <c r="F59" s="1" t="s">
        <v>156</v>
      </c>
      <c r="G59" s="1" t="s">
        <v>157</v>
      </c>
      <c r="H59" s="1" t="s">
        <v>23</v>
      </c>
      <c r="I59" s="1" t="s">
        <v>162</v>
      </c>
      <c r="J59" s="2">
        <v>1200</v>
      </c>
      <c r="K59" s="3">
        <v>166.39</v>
      </c>
      <c r="L59" s="4">
        <v>1.1882549648511763E-3</v>
      </c>
      <c r="M59" s="3" t="s">
        <v>25</v>
      </c>
      <c r="N59" s="5">
        <v>23</v>
      </c>
      <c r="O59" s="5">
        <v>2877</v>
      </c>
      <c r="P59" s="3" t="s">
        <v>159</v>
      </c>
      <c r="Q59" s="6">
        <v>300</v>
      </c>
      <c r="R59" s="7">
        <v>190205000</v>
      </c>
      <c r="S59" s="10">
        <f>+R59</f>
        <v>190205000</v>
      </c>
      <c r="T59" s="9"/>
    </row>
    <row r="60" spans="2:20" ht="43.5" x14ac:dyDescent="0.35">
      <c r="B60" s="31">
        <v>7</v>
      </c>
      <c r="C60" s="1" t="s">
        <v>19</v>
      </c>
      <c r="D60" s="1" t="s">
        <v>155</v>
      </c>
      <c r="E60" s="1">
        <v>71</v>
      </c>
      <c r="F60" s="1" t="s">
        <v>156</v>
      </c>
      <c r="G60" s="1" t="s">
        <v>157</v>
      </c>
      <c r="H60" s="1" t="s">
        <v>23</v>
      </c>
      <c r="I60" s="1" t="s">
        <v>163</v>
      </c>
      <c r="J60" s="2">
        <v>3000</v>
      </c>
      <c r="K60" s="3">
        <v>396.04</v>
      </c>
      <c r="L60" s="4">
        <v>2.8282739123724975E-3</v>
      </c>
      <c r="M60" s="3" t="s">
        <v>25</v>
      </c>
      <c r="N60" s="5">
        <v>23</v>
      </c>
      <c r="O60" s="5">
        <v>2877</v>
      </c>
      <c r="P60" s="3" t="s">
        <v>159</v>
      </c>
      <c r="Q60" s="6">
        <v>750</v>
      </c>
      <c r="R60" s="7">
        <v>452716000</v>
      </c>
      <c r="S60" s="10">
        <v>615716000</v>
      </c>
      <c r="T60" s="9"/>
    </row>
    <row r="61" spans="2:20" ht="43.5" x14ac:dyDescent="0.35">
      <c r="B61" s="31">
        <v>7</v>
      </c>
      <c r="C61" s="1" t="s">
        <v>19</v>
      </c>
      <c r="D61" s="1" t="s">
        <v>155</v>
      </c>
      <c r="E61" s="1">
        <v>76</v>
      </c>
      <c r="F61" s="1" t="s">
        <v>156</v>
      </c>
      <c r="G61" s="1" t="s">
        <v>164</v>
      </c>
      <c r="H61" s="1" t="s">
        <v>23</v>
      </c>
      <c r="I61" s="1" t="s">
        <v>165</v>
      </c>
      <c r="J61" s="2">
        <v>10000</v>
      </c>
      <c r="K61" s="3">
        <v>1224</v>
      </c>
      <c r="L61" s="4">
        <v>8.7410546125238284E-3</v>
      </c>
      <c r="M61" s="3" t="s">
        <v>25</v>
      </c>
      <c r="N61" s="5">
        <v>23</v>
      </c>
      <c r="O61" s="5">
        <v>2877</v>
      </c>
      <c r="P61" s="3" t="s">
        <v>159</v>
      </c>
      <c r="Q61" s="6">
        <v>2500</v>
      </c>
      <c r="R61" s="7">
        <v>1399168000</v>
      </c>
      <c r="S61" s="10">
        <v>1300168000</v>
      </c>
      <c r="T61" s="9"/>
    </row>
    <row r="62" spans="2:20" ht="43.5" x14ac:dyDescent="0.35">
      <c r="B62" s="31">
        <v>7</v>
      </c>
      <c r="C62" s="1" t="s">
        <v>19</v>
      </c>
      <c r="D62" s="1" t="s">
        <v>122</v>
      </c>
      <c r="E62" s="1">
        <v>63</v>
      </c>
      <c r="F62" s="1" t="s">
        <v>156</v>
      </c>
      <c r="G62" s="1" t="s">
        <v>157</v>
      </c>
      <c r="H62" s="1" t="s">
        <v>23</v>
      </c>
      <c r="I62" s="1" t="s">
        <v>166</v>
      </c>
      <c r="J62" s="2">
        <v>4000</v>
      </c>
      <c r="K62" s="3">
        <v>126.03</v>
      </c>
      <c r="L62" s="4">
        <v>9.0002868694148534E-4</v>
      </c>
      <c r="M62" s="3" t="s">
        <v>25</v>
      </c>
      <c r="N62" s="5">
        <v>24</v>
      </c>
      <c r="O62" s="5">
        <v>2849</v>
      </c>
      <c r="P62" s="3" t="s">
        <v>167</v>
      </c>
      <c r="Q62" s="6">
        <v>1000</v>
      </c>
      <c r="R62" s="7">
        <v>144062000</v>
      </c>
      <c r="S62" s="8">
        <f>+R62</f>
        <v>144062000</v>
      </c>
      <c r="T62" s="9"/>
    </row>
    <row r="63" spans="2:20" ht="43.5" x14ac:dyDescent="0.35">
      <c r="B63" s="31">
        <v>7</v>
      </c>
      <c r="C63" s="1" t="s">
        <v>19</v>
      </c>
      <c r="D63" s="1" t="s">
        <v>122</v>
      </c>
      <c r="E63" s="1">
        <v>65</v>
      </c>
      <c r="F63" s="1" t="s">
        <v>156</v>
      </c>
      <c r="G63" s="1" t="s">
        <v>157</v>
      </c>
      <c r="H63" s="1" t="s">
        <v>23</v>
      </c>
      <c r="I63" s="1" t="s">
        <v>168</v>
      </c>
      <c r="J63" s="2">
        <v>4</v>
      </c>
      <c r="K63" s="3">
        <v>271.88</v>
      </c>
      <c r="L63" s="4">
        <v>1.941599614422368E-3</v>
      </c>
      <c r="M63" s="3" t="s">
        <v>25</v>
      </c>
      <c r="N63" s="5">
        <v>24</v>
      </c>
      <c r="O63" s="5">
        <v>2849</v>
      </c>
      <c r="P63" s="3" t="s">
        <v>167</v>
      </c>
      <c r="Q63" s="6">
        <v>1</v>
      </c>
      <c r="R63" s="7">
        <v>310784000</v>
      </c>
      <c r="S63" s="8">
        <f>+R63</f>
        <v>310784000</v>
      </c>
      <c r="T63" s="9"/>
    </row>
    <row r="64" spans="2:20" ht="43.5" x14ac:dyDescent="0.35">
      <c r="B64" s="31">
        <v>7</v>
      </c>
      <c r="C64" s="1" t="s">
        <v>19</v>
      </c>
      <c r="D64" s="1" t="s">
        <v>122</v>
      </c>
      <c r="E64" s="1">
        <v>66</v>
      </c>
      <c r="F64" s="1" t="s">
        <v>156</v>
      </c>
      <c r="G64" s="1" t="s">
        <v>157</v>
      </c>
      <c r="H64" s="1" t="s">
        <v>23</v>
      </c>
      <c r="I64" s="1" t="s">
        <v>169</v>
      </c>
      <c r="J64" s="2">
        <v>2</v>
      </c>
      <c r="K64" s="3">
        <v>138.52000000000001</v>
      </c>
      <c r="L64" s="4">
        <v>9.892245791885627E-4</v>
      </c>
      <c r="M64" s="3" t="s">
        <v>25</v>
      </c>
      <c r="N64" s="5">
        <v>24</v>
      </c>
      <c r="O64" s="5">
        <v>2849</v>
      </c>
      <c r="P64" s="3" t="s">
        <v>167</v>
      </c>
      <c r="Q64" s="6">
        <v>1</v>
      </c>
      <c r="R64" s="7">
        <v>158344000</v>
      </c>
      <c r="S64" s="8">
        <f>+R64</f>
        <v>158344000</v>
      </c>
      <c r="T64" s="9"/>
    </row>
    <row r="65" spans="2:20" ht="87" x14ac:dyDescent="0.35">
      <c r="B65" s="31">
        <v>7</v>
      </c>
      <c r="C65" s="1" t="s">
        <v>19</v>
      </c>
      <c r="D65" s="1" t="s">
        <v>53</v>
      </c>
      <c r="E65" s="1">
        <v>77</v>
      </c>
      <c r="F65" s="1" t="s">
        <v>54</v>
      </c>
      <c r="G65" s="1" t="s">
        <v>170</v>
      </c>
      <c r="H65" s="1" t="s">
        <v>23</v>
      </c>
      <c r="I65" s="1" t="s">
        <v>171</v>
      </c>
      <c r="J65" s="2">
        <v>10</v>
      </c>
      <c r="K65" s="3">
        <v>18548.04</v>
      </c>
      <c r="L65" s="4">
        <v>0.13245868512685988</v>
      </c>
      <c r="M65" s="3" t="s">
        <v>25</v>
      </c>
      <c r="N65" s="5">
        <v>25</v>
      </c>
      <c r="O65" s="5">
        <v>2834</v>
      </c>
      <c r="P65" s="3" t="s">
        <v>172</v>
      </c>
      <c r="Q65" s="6">
        <v>5</v>
      </c>
      <c r="R65" s="7">
        <v>24026116000</v>
      </c>
      <c r="S65" s="8">
        <f>+R65</f>
        <v>24026116000</v>
      </c>
      <c r="T65" s="9"/>
    </row>
    <row r="66" spans="2:20" ht="72.5" x14ac:dyDescent="0.35">
      <c r="B66" s="31">
        <v>7</v>
      </c>
      <c r="C66" s="1" t="s">
        <v>19</v>
      </c>
      <c r="D66" s="1" t="s">
        <v>122</v>
      </c>
      <c r="E66" s="1">
        <v>79</v>
      </c>
      <c r="F66" s="1" t="s">
        <v>156</v>
      </c>
      <c r="G66" s="1" t="s">
        <v>173</v>
      </c>
      <c r="H66" s="1" t="s">
        <v>36</v>
      </c>
      <c r="I66" s="1" t="s">
        <v>174</v>
      </c>
      <c r="J66" s="2">
        <v>12</v>
      </c>
      <c r="K66" s="3">
        <v>869.46</v>
      </c>
      <c r="L66" s="4">
        <v>6.2091481563766081E-3</v>
      </c>
      <c r="M66" s="3" t="s">
        <v>25</v>
      </c>
      <c r="N66" s="5">
        <v>26</v>
      </c>
      <c r="O66" s="5">
        <v>2841</v>
      </c>
      <c r="P66" s="3" t="s">
        <v>175</v>
      </c>
      <c r="Q66" s="6">
        <v>3</v>
      </c>
      <c r="R66" s="7">
        <v>993885000</v>
      </c>
      <c r="S66" s="10">
        <v>1098885000</v>
      </c>
      <c r="T66" s="9"/>
    </row>
    <row r="67" spans="2:20" ht="58" x14ac:dyDescent="0.35">
      <c r="B67" s="31">
        <v>7</v>
      </c>
      <c r="C67" s="1" t="s">
        <v>19</v>
      </c>
      <c r="D67" s="1" t="s">
        <v>122</v>
      </c>
      <c r="E67" s="1">
        <v>113</v>
      </c>
      <c r="F67" s="1" t="s">
        <v>156</v>
      </c>
      <c r="G67" s="1" t="s">
        <v>173</v>
      </c>
      <c r="H67" s="1" t="s">
        <v>36</v>
      </c>
      <c r="I67" s="1" t="s">
        <v>176</v>
      </c>
      <c r="J67" s="2">
        <v>1</v>
      </c>
      <c r="K67" s="3">
        <v>740.87</v>
      </c>
      <c r="L67" s="4">
        <v>5.2908375251474911E-3</v>
      </c>
      <c r="M67" s="3" t="s">
        <v>25</v>
      </c>
      <c r="N67" s="5">
        <v>26</v>
      </c>
      <c r="O67" s="12">
        <v>2841</v>
      </c>
      <c r="P67" s="3" t="s">
        <v>175</v>
      </c>
      <c r="Q67" s="6">
        <v>1</v>
      </c>
      <c r="R67" s="7">
        <v>846901000</v>
      </c>
      <c r="S67" s="10">
        <v>741901000</v>
      </c>
      <c r="T67" s="9"/>
    </row>
    <row r="68" spans="2:20" ht="130.5" x14ac:dyDescent="0.35">
      <c r="B68" s="31">
        <v>7</v>
      </c>
      <c r="C68" s="1" t="s">
        <v>19</v>
      </c>
      <c r="D68" s="1" t="s">
        <v>61</v>
      </c>
      <c r="E68" s="1">
        <v>82</v>
      </c>
      <c r="F68" s="1" t="s">
        <v>150</v>
      </c>
      <c r="G68" s="1" t="s">
        <v>177</v>
      </c>
      <c r="H68" s="1" t="s">
        <v>23</v>
      </c>
      <c r="I68" s="1" t="s">
        <v>178</v>
      </c>
      <c r="J68" s="2">
        <v>20</v>
      </c>
      <c r="K68" s="3">
        <v>808.21</v>
      </c>
      <c r="L68" s="4">
        <v>5.7717383565260485E-3</v>
      </c>
      <c r="M68" s="3" t="s">
        <v>25</v>
      </c>
      <c r="N68" s="5">
        <v>28</v>
      </c>
      <c r="O68" s="5">
        <v>2868</v>
      </c>
      <c r="P68" s="3" t="s">
        <v>179</v>
      </c>
      <c r="Q68" s="6">
        <v>7</v>
      </c>
      <c r="R68" s="7">
        <v>923870000</v>
      </c>
      <c r="S68" s="10">
        <v>1011870000</v>
      </c>
      <c r="T68" s="9"/>
    </row>
    <row r="69" spans="2:20" ht="72.5" x14ac:dyDescent="0.35">
      <c r="B69" s="31">
        <v>7</v>
      </c>
      <c r="C69" s="1" t="s">
        <v>19</v>
      </c>
      <c r="D69" s="1" t="s">
        <v>61</v>
      </c>
      <c r="E69" s="1">
        <v>83</v>
      </c>
      <c r="F69" s="1" t="s">
        <v>150</v>
      </c>
      <c r="G69" s="1" t="s">
        <v>177</v>
      </c>
      <c r="H69" s="1" t="s">
        <v>23</v>
      </c>
      <c r="I69" s="1" t="s">
        <v>180</v>
      </c>
      <c r="J69" s="2">
        <v>1</v>
      </c>
      <c r="K69" s="3">
        <v>294.06</v>
      </c>
      <c r="L69" s="4">
        <v>2.0999955223519255E-3</v>
      </c>
      <c r="M69" s="3" t="s">
        <v>25</v>
      </c>
      <c r="N69" s="5">
        <v>28</v>
      </c>
      <c r="O69" s="5">
        <v>2868</v>
      </c>
      <c r="P69" s="3" t="s">
        <v>179</v>
      </c>
      <c r="Q69" s="6">
        <v>1</v>
      </c>
      <c r="R69" s="7">
        <v>336144000</v>
      </c>
      <c r="S69" s="10">
        <v>350144000</v>
      </c>
      <c r="T69" s="9"/>
    </row>
    <row r="70" spans="2:20" ht="58" x14ac:dyDescent="0.35">
      <c r="B70" s="31">
        <v>7</v>
      </c>
      <c r="C70" s="1" t="s">
        <v>19</v>
      </c>
      <c r="D70" s="1" t="s">
        <v>61</v>
      </c>
      <c r="E70" s="1">
        <v>84</v>
      </c>
      <c r="F70" s="1" t="s">
        <v>150</v>
      </c>
      <c r="G70" s="1" t="s">
        <v>177</v>
      </c>
      <c r="H70" s="1" t="s">
        <v>23</v>
      </c>
      <c r="I70" s="1" t="s">
        <v>181</v>
      </c>
      <c r="J70" s="2">
        <v>1</v>
      </c>
      <c r="K70" s="3">
        <v>168.03</v>
      </c>
      <c r="L70" s="4">
        <v>1.1999668354104403E-3</v>
      </c>
      <c r="M70" s="3" t="s">
        <v>25</v>
      </c>
      <c r="N70" s="5">
        <v>28</v>
      </c>
      <c r="O70" s="5">
        <v>2868</v>
      </c>
      <c r="P70" s="3" t="s">
        <v>179</v>
      </c>
      <c r="Q70" s="6">
        <v>1</v>
      </c>
      <c r="R70" s="7">
        <v>192082000</v>
      </c>
      <c r="S70" s="10">
        <v>168082000</v>
      </c>
      <c r="T70" s="9"/>
    </row>
    <row r="71" spans="2:20" ht="87" x14ac:dyDescent="0.35">
      <c r="B71" s="31">
        <v>7</v>
      </c>
      <c r="C71" s="1" t="s">
        <v>19</v>
      </c>
      <c r="D71" s="1" t="s">
        <v>61</v>
      </c>
      <c r="E71" s="1">
        <v>85</v>
      </c>
      <c r="F71" s="1" t="s">
        <v>150</v>
      </c>
      <c r="G71" s="1" t="s">
        <v>177</v>
      </c>
      <c r="H71" s="1" t="s">
        <v>23</v>
      </c>
      <c r="I71" s="1" t="s">
        <v>182</v>
      </c>
      <c r="J71" s="2">
        <v>1</v>
      </c>
      <c r="K71" s="3">
        <v>294.06</v>
      </c>
      <c r="L71" s="4">
        <v>2.0999955223519255E-3</v>
      </c>
      <c r="M71" s="3" t="s">
        <v>25</v>
      </c>
      <c r="N71" s="5">
        <v>28</v>
      </c>
      <c r="O71" s="5">
        <v>2868</v>
      </c>
      <c r="P71" s="3" t="s">
        <v>179</v>
      </c>
      <c r="Q71" s="6">
        <v>1</v>
      </c>
      <c r="R71" s="7">
        <v>336144000</v>
      </c>
      <c r="S71" s="10">
        <v>294144000</v>
      </c>
      <c r="T71" s="9"/>
    </row>
    <row r="72" spans="2:20" ht="58" x14ac:dyDescent="0.35">
      <c r="B72" s="31">
        <v>7</v>
      </c>
      <c r="C72" s="1" t="s">
        <v>19</v>
      </c>
      <c r="D72" s="1" t="s">
        <v>61</v>
      </c>
      <c r="E72" s="1">
        <v>88</v>
      </c>
      <c r="F72" s="1" t="s">
        <v>150</v>
      </c>
      <c r="G72" s="1" t="s">
        <v>177</v>
      </c>
      <c r="H72" s="1" t="s">
        <v>23</v>
      </c>
      <c r="I72" s="1" t="s">
        <v>183</v>
      </c>
      <c r="J72" s="2">
        <v>3</v>
      </c>
      <c r="K72" s="3">
        <v>252.05</v>
      </c>
      <c r="L72" s="4">
        <v>1.7999859600380972E-3</v>
      </c>
      <c r="M72" s="3" t="s">
        <v>25</v>
      </c>
      <c r="N72" s="5">
        <v>28</v>
      </c>
      <c r="O72" s="5">
        <v>2868</v>
      </c>
      <c r="P72" s="3" t="s">
        <v>179</v>
      </c>
      <c r="Q72" s="6">
        <v>1</v>
      </c>
      <c r="R72" s="7">
        <v>288123000</v>
      </c>
      <c r="S72" s="10">
        <v>252123000</v>
      </c>
      <c r="T72" s="9"/>
    </row>
    <row r="73" spans="2:20" ht="43.5" x14ac:dyDescent="0.35">
      <c r="B73" s="31">
        <v>7</v>
      </c>
      <c r="C73" s="1" t="s">
        <v>19</v>
      </c>
      <c r="D73" s="1" t="s">
        <v>49</v>
      </c>
      <c r="E73" s="1">
        <v>91</v>
      </c>
      <c r="F73" s="1" t="s">
        <v>87</v>
      </c>
      <c r="G73" s="1" t="s">
        <v>184</v>
      </c>
      <c r="H73" s="1" t="s">
        <v>36</v>
      </c>
      <c r="I73" s="1" t="s">
        <v>185</v>
      </c>
      <c r="J73" s="2">
        <v>2</v>
      </c>
      <c r="K73" s="3">
        <v>15679.62</v>
      </c>
      <c r="L73" s="4">
        <v>0.11197419503563798</v>
      </c>
      <c r="M73" s="3" t="s">
        <v>25</v>
      </c>
      <c r="N73" s="5">
        <v>30</v>
      </c>
      <c r="O73" s="5">
        <v>2810</v>
      </c>
      <c r="P73" s="3" t="s">
        <v>186</v>
      </c>
      <c r="Q73" s="6">
        <v>1</v>
      </c>
      <c r="R73" s="7">
        <v>17020169000</v>
      </c>
      <c r="S73" s="10">
        <v>17105169000</v>
      </c>
      <c r="T73" s="9"/>
    </row>
    <row r="74" spans="2:20" ht="43.5" x14ac:dyDescent="0.35">
      <c r="B74" s="31">
        <v>7</v>
      </c>
      <c r="C74" s="1" t="s">
        <v>19</v>
      </c>
      <c r="D74" s="1" t="s">
        <v>49</v>
      </c>
      <c r="E74" s="1">
        <v>92</v>
      </c>
      <c r="F74" s="1" t="s">
        <v>87</v>
      </c>
      <c r="G74" s="1" t="s">
        <v>184</v>
      </c>
      <c r="H74" s="1" t="s">
        <v>36</v>
      </c>
      <c r="I74" s="1" t="s">
        <v>187</v>
      </c>
      <c r="J74" s="2">
        <v>2</v>
      </c>
      <c r="K74" s="3">
        <v>598.32000000000005</v>
      </c>
      <c r="L74" s="4">
        <v>4.2728331664748835E-3</v>
      </c>
      <c r="M74" s="3" t="s">
        <v>25</v>
      </c>
      <c r="N74" s="5">
        <v>30</v>
      </c>
      <c r="O74" s="5">
        <v>2810</v>
      </c>
      <c r="P74" s="3" t="s">
        <v>186</v>
      </c>
      <c r="Q74" s="6">
        <v>1</v>
      </c>
      <c r="R74" s="7">
        <v>683944000</v>
      </c>
      <c r="S74" s="10">
        <v>598944000</v>
      </c>
      <c r="T74" s="9"/>
    </row>
    <row r="75" spans="2:20" ht="43.5" x14ac:dyDescent="0.35">
      <c r="B75" s="31">
        <v>7</v>
      </c>
      <c r="C75" s="1" t="s">
        <v>19</v>
      </c>
      <c r="D75" s="1" t="s">
        <v>49</v>
      </c>
      <c r="E75" s="1">
        <v>93</v>
      </c>
      <c r="F75" s="1" t="s">
        <v>87</v>
      </c>
      <c r="G75" s="1" t="s">
        <v>188</v>
      </c>
      <c r="H75" s="1" t="s">
        <v>36</v>
      </c>
      <c r="I75" s="1" t="s">
        <v>189</v>
      </c>
      <c r="J75" s="2">
        <v>4</v>
      </c>
      <c r="K75" s="3">
        <v>9924.2099999999991</v>
      </c>
      <c r="L75" s="4">
        <v>7.0872599343263967E-2</v>
      </c>
      <c r="M75" s="3" t="s">
        <v>25</v>
      </c>
      <c r="N75" s="5">
        <v>30</v>
      </c>
      <c r="O75" s="5">
        <v>2810</v>
      </c>
      <c r="P75" s="3" t="s">
        <v>186</v>
      </c>
      <c r="Q75" s="6">
        <v>1</v>
      </c>
      <c r="R75" s="7">
        <v>10441105000</v>
      </c>
      <c r="S75" s="10">
        <v>10441105000</v>
      </c>
      <c r="T75" s="9"/>
    </row>
    <row r="76" spans="2:20" ht="43.5" x14ac:dyDescent="0.35">
      <c r="B76" s="31">
        <v>7</v>
      </c>
      <c r="C76" s="1" t="s">
        <v>19</v>
      </c>
      <c r="D76" s="1" t="s">
        <v>49</v>
      </c>
      <c r="E76" s="1">
        <v>94</v>
      </c>
      <c r="F76" s="1" t="s">
        <v>87</v>
      </c>
      <c r="G76" s="1" t="s">
        <v>190</v>
      </c>
      <c r="H76" s="1" t="s">
        <v>36</v>
      </c>
      <c r="I76" s="1" t="s">
        <v>191</v>
      </c>
      <c r="J76" s="2">
        <v>4</v>
      </c>
      <c r="K76" s="3">
        <v>2920.03</v>
      </c>
      <c r="L76" s="4">
        <v>2.0853056944614343E-2</v>
      </c>
      <c r="M76" s="3" t="s">
        <v>25</v>
      </c>
      <c r="N76" s="5">
        <v>30</v>
      </c>
      <c r="O76" s="5">
        <v>2810</v>
      </c>
      <c r="P76" s="3" t="s">
        <v>186</v>
      </c>
      <c r="Q76" s="6">
        <v>1</v>
      </c>
      <c r="R76" s="7">
        <v>3337918000</v>
      </c>
      <c r="S76" s="10">
        <v>3337918000</v>
      </c>
      <c r="T76" s="9"/>
    </row>
    <row r="77" spans="2:20" ht="72.5" x14ac:dyDescent="0.35">
      <c r="B77" s="31">
        <v>7</v>
      </c>
      <c r="C77" s="1" t="s">
        <v>19</v>
      </c>
      <c r="D77" s="1" t="s">
        <v>101</v>
      </c>
      <c r="E77" s="1">
        <v>95</v>
      </c>
      <c r="F77" s="1" t="s">
        <v>192</v>
      </c>
      <c r="G77" s="1" t="s">
        <v>193</v>
      </c>
      <c r="H77" s="1" t="s">
        <v>23</v>
      </c>
      <c r="I77" s="1" t="s">
        <v>194</v>
      </c>
      <c r="J77" s="2">
        <v>6</v>
      </c>
      <c r="K77" s="3">
        <v>714.15</v>
      </c>
      <c r="L77" s="4">
        <v>5.1000197316453362E-3</v>
      </c>
      <c r="M77" s="3" t="s">
        <v>25</v>
      </c>
      <c r="N77" s="5">
        <v>31</v>
      </c>
      <c r="O77" s="5">
        <v>2859</v>
      </c>
      <c r="P77" s="3" t="s">
        <v>195</v>
      </c>
      <c r="Q77" s="6">
        <v>2</v>
      </c>
      <c r="R77" s="7">
        <v>816349000</v>
      </c>
      <c r="S77" s="8">
        <f>+R77</f>
        <v>816349000</v>
      </c>
      <c r="T77" s="9"/>
    </row>
    <row r="78" spans="2:20" ht="87" x14ac:dyDescent="0.35">
      <c r="B78" s="31">
        <v>7</v>
      </c>
      <c r="C78" s="1" t="s">
        <v>19</v>
      </c>
      <c r="D78" s="1" t="s">
        <v>101</v>
      </c>
      <c r="E78" s="1">
        <v>96</v>
      </c>
      <c r="F78" s="1" t="s">
        <v>192</v>
      </c>
      <c r="G78" s="1" t="s">
        <v>193</v>
      </c>
      <c r="H78" s="1" t="s">
        <v>23</v>
      </c>
      <c r="I78" s="1" t="s">
        <v>196</v>
      </c>
      <c r="J78" s="2">
        <v>5</v>
      </c>
      <c r="K78" s="3">
        <v>574.12</v>
      </c>
      <c r="L78" s="4">
        <v>4.1000116618808667E-3</v>
      </c>
      <c r="M78" s="3" t="s">
        <v>25</v>
      </c>
      <c r="N78" s="5">
        <v>31</v>
      </c>
      <c r="O78" s="5">
        <v>2859</v>
      </c>
      <c r="P78" s="3" t="s">
        <v>195</v>
      </c>
      <c r="Q78" s="6">
        <v>2</v>
      </c>
      <c r="R78" s="7">
        <v>656280000</v>
      </c>
      <c r="S78" s="8">
        <f>+R78</f>
        <v>656280000</v>
      </c>
      <c r="T78" s="9"/>
    </row>
    <row r="79" spans="2:20" ht="58" x14ac:dyDescent="0.35">
      <c r="B79" s="31">
        <v>7</v>
      </c>
      <c r="C79" s="1" t="s">
        <v>19</v>
      </c>
      <c r="D79" s="1" t="s">
        <v>49</v>
      </c>
      <c r="E79" s="1">
        <v>97</v>
      </c>
      <c r="F79" s="1" t="s">
        <v>197</v>
      </c>
      <c r="G79" s="1" t="s">
        <v>198</v>
      </c>
      <c r="H79" s="1" t="s">
        <v>23</v>
      </c>
      <c r="I79" s="1" t="s">
        <v>199</v>
      </c>
      <c r="J79" s="2">
        <v>400</v>
      </c>
      <c r="K79" s="3">
        <v>1694.35</v>
      </c>
      <c r="L79" s="4">
        <v>1.2100004806151754E-2</v>
      </c>
      <c r="M79" s="3" t="s">
        <v>25</v>
      </c>
      <c r="N79" s="5">
        <v>32</v>
      </c>
      <c r="O79" s="5">
        <v>2853</v>
      </c>
      <c r="P79" s="13" t="s">
        <v>200</v>
      </c>
      <c r="Q79" s="6">
        <v>100</v>
      </c>
      <c r="R79" s="7">
        <v>1936827000</v>
      </c>
      <c r="S79" s="10">
        <v>2000827000</v>
      </c>
      <c r="T79" s="9"/>
    </row>
    <row r="80" spans="2:20" ht="58" x14ac:dyDescent="0.35">
      <c r="B80" s="31">
        <v>7</v>
      </c>
      <c r="C80" s="1" t="s">
        <v>19</v>
      </c>
      <c r="D80" s="1" t="s">
        <v>49</v>
      </c>
      <c r="E80" s="1">
        <v>98</v>
      </c>
      <c r="F80" s="1" t="s">
        <v>197</v>
      </c>
      <c r="G80" s="1" t="s">
        <v>201</v>
      </c>
      <c r="H80" s="1" t="s">
        <v>23</v>
      </c>
      <c r="I80" s="1" t="s">
        <v>202</v>
      </c>
      <c r="J80" s="2">
        <v>2380</v>
      </c>
      <c r="K80" s="3">
        <v>948.24</v>
      </c>
      <c r="L80" s="4">
        <v>6.7717464262905189E-3</v>
      </c>
      <c r="M80" s="3" t="s">
        <v>25</v>
      </c>
      <c r="N80" s="5">
        <v>32</v>
      </c>
      <c r="O80" s="12">
        <v>2853</v>
      </c>
      <c r="P80" s="3" t="s">
        <v>200</v>
      </c>
      <c r="Q80" s="6">
        <v>595</v>
      </c>
      <c r="R80" s="7">
        <v>1083939000</v>
      </c>
      <c r="S80" s="10">
        <v>950939000</v>
      </c>
      <c r="T80" s="9"/>
    </row>
    <row r="81" spans="2:20" ht="58" x14ac:dyDescent="0.35">
      <c r="B81" s="31">
        <v>7</v>
      </c>
      <c r="C81" s="1" t="s">
        <v>19</v>
      </c>
      <c r="D81" s="1" t="s">
        <v>49</v>
      </c>
      <c r="E81" s="1">
        <v>99</v>
      </c>
      <c r="F81" s="1" t="s">
        <v>197</v>
      </c>
      <c r="G81" s="1" t="s">
        <v>203</v>
      </c>
      <c r="H81" s="1" t="s">
        <v>36</v>
      </c>
      <c r="I81" s="1" t="s">
        <v>204</v>
      </c>
      <c r="J81" s="2">
        <v>100</v>
      </c>
      <c r="K81" s="3">
        <v>863.1</v>
      </c>
      <c r="L81" s="4">
        <v>6.1637289510370228E-3</v>
      </c>
      <c r="M81" s="3" t="s">
        <v>25</v>
      </c>
      <c r="N81" s="5">
        <v>32</v>
      </c>
      <c r="O81" s="5">
        <v>2853</v>
      </c>
      <c r="P81" s="3" t="s">
        <v>200</v>
      </c>
      <c r="Q81" s="6">
        <v>25</v>
      </c>
      <c r="R81" s="7">
        <v>986612000</v>
      </c>
      <c r="S81" s="10">
        <v>986612000</v>
      </c>
      <c r="T81" s="9"/>
    </row>
    <row r="82" spans="2:20" ht="58" x14ac:dyDescent="0.35">
      <c r="B82" s="31">
        <v>7</v>
      </c>
      <c r="C82" s="1" t="s">
        <v>19</v>
      </c>
      <c r="D82" s="1" t="s">
        <v>49</v>
      </c>
      <c r="E82" s="1">
        <v>108</v>
      </c>
      <c r="F82" s="1" t="s">
        <v>197</v>
      </c>
      <c r="G82" s="1" t="s">
        <v>205</v>
      </c>
      <c r="H82" s="1" t="s">
        <v>23</v>
      </c>
      <c r="I82" s="1" t="s">
        <v>206</v>
      </c>
      <c r="J82" s="2">
        <v>50</v>
      </c>
      <c r="K82" s="3">
        <v>210.04</v>
      </c>
      <c r="L82" s="4">
        <v>1.4999763977242688E-3</v>
      </c>
      <c r="M82" s="3" t="s">
        <v>25</v>
      </c>
      <c r="N82" s="5">
        <v>32</v>
      </c>
      <c r="O82" s="5">
        <v>2853</v>
      </c>
      <c r="P82" s="3" t="s">
        <v>200</v>
      </c>
      <c r="Q82" s="6">
        <v>12</v>
      </c>
      <c r="R82" s="7">
        <v>240103000</v>
      </c>
      <c r="S82" s="10">
        <v>285103000</v>
      </c>
      <c r="T82" s="9"/>
    </row>
    <row r="83" spans="2:20" ht="58" x14ac:dyDescent="0.35">
      <c r="B83" s="31">
        <v>7</v>
      </c>
      <c r="C83" s="1" t="s">
        <v>19</v>
      </c>
      <c r="D83" s="1" t="s">
        <v>49</v>
      </c>
      <c r="E83" s="1">
        <v>109</v>
      </c>
      <c r="F83" s="1" t="s">
        <v>87</v>
      </c>
      <c r="G83" s="1" t="s">
        <v>207</v>
      </c>
      <c r="H83" s="1" t="s">
        <v>23</v>
      </c>
      <c r="I83" s="1" t="s">
        <v>208</v>
      </c>
      <c r="J83" s="2">
        <v>7</v>
      </c>
      <c r="K83" s="3">
        <v>154</v>
      </c>
      <c r="L83" s="4">
        <v>1.0997732110528346E-3</v>
      </c>
      <c r="M83" s="3" t="s">
        <v>25</v>
      </c>
      <c r="N83" s="5">
        <v>32</v>
      </c>
      <c r="O83" s="5">
        <v>2853</v>
      </c>
      <c r="P83" s="3" t="s">
        <v>200</v>
      </c>
      <c r="Q83" s="6">
        <v>7</v>
      </c>
      <c r="R83" s="7">
        <v>176039000</v>
      </c>
      <c r="S83" s="10">
        <v>200039000</v>
      </c>
      <c r="T83" s="9"/>
    </row>
    <row r="84" spans="2:20" ht="58" x14ac:dyDescent="0.35">
      <c r="B84" s="31">
        <v>7</v>
      </c>
      <c r="C84" s="1" t="s">
        <v>19</v>
      </c>
      <c r="D84" s="1" t="s">
        <v>107</v>
      </c>
      <c r="E84" s="1">
        <v>62</v>
      </c>
      <c r="F84" s="1" t="s">
        <v>150</v>
      </c>
      <c r="G84" s="1" t="s">
        <v>209</v>
      </c>
      <c r="H84" s="1" t="s">
        <v>23</v>
      </c>
      <c r="I84" s="1" t="s">
        <v>210</v>
      </c>
      <c r="J84" s="2">
        <v>31</v>
      </c>
      <c r="K84" s="3">
        <v>1218.25</v>
      </c>
      <c r="L84" s="4">
        <v>8.6999916517215316E-3</v>
      </c>
      <c r="M84" s="3" t="s">
        <v>25</v>
      </c>
      <c r="N84" s="5">
        <v>33</v>
      </c>
      <c r="O84" s="5">
        <v>2844</v>
      </c>
      <c r="P84" s="3" t="s">
        <v>211</v>
      </c>
      <c r="Q84" s="6">
        <v>8</v>
      </c>
      <c r="R84" s="7">
        <v>1392595000</v>
      </c>
      <c r="S84" s="8">
        <f>+R84</f>
        <v>1392595000</v>
      </c>
      <c r="T84" s="9"/>
    </row>
    <row r="85" spans="2:20" ht="87" x14ac:dyDescent="0.35">
      <c r="B85" s="31">
        <v>7</v>
      </c>
      <c r="C85" s="1" t="s">
        <v>19</v>
      </c>
      <c r="D85" s="1" t="s">
        <v>49</v>
      </c>
      <c r="E85" s="1">
        <v>102</v>
      </c>
      <c r="F85" s="1" t="s">
        <v>212</v>
      </c>
      <c r="G85" s="1" t="s">
        <v>213</v>
      </c>
      <c r="H85" s="1" t="s">
        <v>36</v>
      </c>
      <c r="I85" s="1" t="s">
        <v>214</v>
      </c>
      <c r="J85" s="2">
        <v>4</v>
      </c>
      <c r="K85" s="3">
        <v>685.39</v>
      </c>
      <c r="L85" s="4">
        <v>4.8946335137889756E-3</v>
      </c>
      <c r="M85" s="3" t="s">
        <v>25</v>
      </c>
      <c r="N85" s="5">
        <v>34</v>
      </c>
      <c r="O85" s="5">
        <v>2874</v>
      </c>
      <c r="P85" s="3" t="s">
        <v>215</v>
      </c>
      <c r="Q85" s="6">
        <v>1</v>
      </c>
      <c r="R85" s="7">
        <v>783481000</v>
      </c>
      <c r="S85" s="8">
        <f>+R85</f>
        <v>783481000</v>
      </c>
      <c r="T85" s="9"/>
    </row>
    <row r="86" spans="2:20" ht="87" x14ac:dyDescent="0.35">
      <c r="B86" s="31">
        <v>7</v>
      </c>
      <c r="C86" s="1" t="s">
        <v>19</v>
      </c>
      <c r="D86" s="1" t="s">
        <v>49</v>
      </c>
      <c r="E86" s="1">
        <v>103</v>
      </c>
      <c r="F86" s="1" t="s">
        <v>212</v>
      </c>
      <c r="G86" s="1" t="s">
        <v>213</v>
      </c>
      <c r="H86" s="1" t="s">
        <v>36</v>
      </c>
      <c r="I86" s="1" t="s">
        <v>216</v>
      </c>
      <c r="J86" s="2">
        <v>4</v>
      </c>
      <c r="K86" s="3">
        <v>675.82</v>
      </c>
      <c r="L86" s="4">
        <v>4.8262904642449788E-3</v>
      </c>
      <c r="M86" s="3" t="s">
        <v>25</v>
      </c>
      <c r="N86" s="5">
        <v>34</v>
      </c>
      <c r="O86" s="5">
        <v>2874</v>
      </c>
      <c r="P86" s="13" t="s">
        <v>215</v>
      </c>
      <c r="Q86" s="6">
        <v>1</v>
      </c>
      <c r="R86" s="7">
        <v>772532000</v>
      </c>
      <c r="S86" s="8">
        <f>+R86</f>
        <v>772532000</v>
      </c>
      <c r="T86" s="9"/>
    </row>
    <row r="87" spans="2:20" ht="87" x14ac:dyDescent="0.35">
      <c r="B87" s="32">
        <v>7</v>
      </c>
      <c r="C87" s="14" t="s">
        <v>19</v>
      </c>
      <c r="D87" s="14" t="s">
        <v>49</v>
      </c>
      <c r="E87" s="14">
        <v>104</v>
      </c>
      <c r="F87" s="14" t="s">
        <v>212</v>
      </c>
      <c r="G87" s="14" t="s">
        <v>213</v>
      </c>
      <c r="H87" s="14" t="s">
        <v>36</v>
      </c>
      <c r="I87" s="14" t="s">
        <v>217</v>
      </c>
      <c r="J87" s="15">
        <v>4</v>
      </c>
      <c r="K87" s="16">
        <v>733.28</v>
      </c>
      <c r="L87" s="17">
        <v>5.2366344168884582E-3</v>
      </c>
      <c r="M87" s="16" t="s">
        <v>25</v>
      </c>
      <c r="N87" s="18">
        <v>34</v>
      </c>
      <c r="O87" s="18">
        <v>2874</v>
      </c>
      <c r="P87" s="16" t="s">
        <v>215</v>
      </c>
      <c r="Q87" s="19">
        <v>1</v>
      </c>
      <c r="R87" s="20">
        <v>838224000</v>
      </c>
      <c r="S87" s="21">
        <f>+R87</f>
        <v>838224000</v>
      </c>
      <c r="T87" s="9"/>
    </row>
    <row r="88" spans="2:20" x14ac:dyDescent="0.35">
      <c r="S88" s="33"/>
    </row>
    <row r="90" spans="2:20" x14ac:dyDescent="0.35">
      <c r="S90" s="34"/>
    </row>
    <row r="91" spans="2:20" x14ac:dyDescent="0.35">
      <c r="S91" s="33"/>
    </row>
    <row r="92" spans="2:20" x14ac:dyDescent="0.35">
      <c r="R92" s="35">
        <f>SUBTOTAL(9,R3:R91)</f>
        <v>160068384000</v>
      </c>
      <c r="S92" s="33">
        <f>SUBTOTAL(9,S3:S91)</f>
        <v>160068384000</v>
      </c>
      <c r="T92" s="35">
        <f>+R92-S92</f>
        <v>0</v>
      </c>
    </row>
    <row r="95" spans="2:20" x14ac:dyDescent="0.35">
      <c r="P95" s="22">
        <f>+S20/J20</f>
        <v>98867.872553552166</v>
      </c>
    </row>
  </sheetData>
  <autoFilter ref="A2:T87" xr:uid="{6B9F0E1E-28CB-4EDF-9ED7-B8D24D722252}"/>
  <dataValidations count="3">
    <dataValidation type="list" allowBlank="1" showInputMessage="1" showErrorMessage="1" sqref="T3:T87" xr:uid="{43BABF90-D146-402A-9F9B-004AEBDD8468}">
      <formula1>SI</formula1>
    </dataValidation>
    <dataValidation type="whole" allowBlank="1" showInputMessage="1" showErrorMessage="1" sqref="O3:O66 O68:O79 O81:O87" xr:uid="{1178FA74-AD19-46D5-B02C-B52C0AED26A5}">
      <formula1>1</formula1>
      <formula2>1000000</formula2>
    </dataValidation>
    <dataValidation type="custom" allowBlank="1" showInputMessage="1" showErrorMessage="1" errorTitle="Últimos dígitos en ceros" error="Error: Ingrese los últimos 3 dígitos en cero, y sin decimales." promptTitle="Valor POAI 2025" prompt="Inserte valor en pesos de 2024 y 3 últimos digitos en cero" sqref="R3:R87" xr:uid="{843F9941-ACFB-47C9-9B37-6B64C7AE3788}">
      <formula1>OR(RIGHT(R3,3)="000",R3=0)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Andrea Daleman Vargas</dc:creator>
  <cp:keywords>JUAN</cp:keywords>
  <dc:description/>
  <cp:lastModifiedBy>Laura Juliette Garcia Luis</cp:lastModifiedBy>
  <cp:revision/>
  <dcterms:created xsi:type="dcterms:W3CDTF">2024-12-06T09:47:37Z</dcterms:created>
  <dcterms:modified xsi:type="dcterms:W3CDTF">2026-07-06T19:55:19Z</dcterms:modified>
  <cp:category/>
  <cp:contentStatus/>
</cp:coreProperties>
</file>