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145" tabRatio="485" activeTab="0"/>
  </bookViews>
  <sheets>
    <sheet name="PUBLICADO Y POR RESPONSABLE " sheetId="1" r:id="rId1"/>
  </sheets>
  <definedNames>
    <definedName name="_xlnm._FilterDatabase" localSheetId="0" hidden="1">'PUBLICADO Y POR RESPONSABLE '!$B$18:$M$159</definedName>
  </definedNames>
  <calcPr fullCalcOnLoad="1"/>
</workbook>
</file>

<file path=xl/sharedStrings.xml><?xml version="1.0" encoding="utf-8"?>
<sst xmlns="http://schemas.openxmlformats.org/spreadsheetml/2006/main" count="1177" uniqueCount="238">
  <si>
    <t>PLAN ANUAL DE ADQUISICIONES</t>
  </si>
  <si>
    <t>A. INFORMACIÓN GENERAL DE LA ENTIDAD</t>
  </si>
  <si>
    <t>Nombre</t>
  </si>
  <si>
    <t>Fondo de Desarrollo Local de Bosa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</si>
  <si>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</si>
  <si>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</si>
  <si>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80 I No. 61 – 05 sur</t>
  </si>
  <si>
    <t>Teléfono</t>
  </si>
  <si>
    <t>Página web</t>
  </si>
  <si>
    <t>www.bosa.gov.co</t>
  </si>
  <si>
    <t>Misión y visión</t>
  </si>
  <si>
    <t>Perspectiva estratégica</t>
  </si>
  <si>
    <t>Información de contacto</t>
  </si>
  <si>
    <t>Ext. 113</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</si>
  <si>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</si>
  <si>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</si>
  <si>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</si>
  <si>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</si>
  <si>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</si>
  <si>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</si>
  <si>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</si>
  <si>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</si>
  <si>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</si>
  <si>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</si>
  <si>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</si>
  <si>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</si>
  <si>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</si>
  <si>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</si>
  <si>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</si>
  <si>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</si>
  <si>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</si>
  <si>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6 MESES</t>
  </si>
  <si>
    <t>Transferencias Administración Central</t>
  </si>
  <si>
    <t>NO</t>
  </si>
  <si>
    <t>NO APLICA</t>
  </si>
  <si>
    <t>JAIME MURCIA
Tel.  7750434 EXT. 106
Jaime.murcia@gobiernobogota.gov.co</t>
  </si>
  <si>
    <t>LICITACIÓN PÚBLICA</t>
  </si>
  <si>
    <t>7 MESES (vigencia del Acto Administrativo)
Enero a Julio de 2018</t>
  </si>
  <si>
    <t>11 MESES</t>
  </si>
  <si>
    <t>2 MESES</t>
  </si>
  <si>
    <t>3 MESES</t>
  </si>
  <si>
    <t>1 MES</t>
  </si>
  <si>
    <t>8 MESES</t>
  </si>
  <si>
    <t>12 MESES</t>
  </si>
  <si>
    <t>4 MESES</t>
  </si>
  <si>
    <t>5 MESES</t>
  </si>
  <si>
    <t>7 MESES</t>
  </si>
  <si>
    <t>9 MESES</t>
  </si>
  <si>
    <t>C. NECESIDADES ADICIONALES</t>
  </si>
  <si>
    <t>Posibles códigos UNSPSC</t>
  </si>
  <si>
    <t>Mejorar la calidad de vida y el bienestar de los habitantes de la localidad Bosa, donde la perspectiva de derechos se combina con el de la corresponsabilidad que tienen todos los habitantes para construir una localidad mejor para todos, innovadora, educada y competitiva; fortaleciendo la capacidad de cambiar imaginarios, romper estereotipos y transformar entornos.</t>
  </si>
  <si>
    <t>Adecuar 2 jardines infantiles con perspectiva de desarrollo integral para la primera infancia, en el marco del Proyecto de Inversión 1244 Bosa feliz desde la gestación hasta la adolescencia.</t>
  </si>
  <si>
    <t>Dotar 5 jardines infantiles con perspectiva de desarrollo integral para la primera infancia, en el marco del Proyecto de Inversión 1244 Bosa feliz desde la gestación hasta la adolescencia.</t>
  </si>
  <si>
    <t>Vincular 2400 personas es acciones de promoción del buen trato, en el marco del Proyecto de Inversión 144 Bosa feliz desde la gestación hasta la adolescencia.</t>
  </si>
  <si>
    <t>Resolución de ordenación de gasto y pago del Subsidio Tipo C, en el marco del Proyecto de Inversión 1336 Bosa activa, digna y feliz.</t>
  </si>
  <si>
    <t>7 MESES 
(vigencia del Acto Administrativo)
Enero a Julio de 2018</t>
  </si>
  <si>
    <t>Resolución de ordenación de gasto y pago de los Costos Operativos del Subsidio TIpo C, en el marco del Proyecto de Inversión 13336 Bosa activa, digna y feliz.</t>
  </si>
  <si>
    <t>Beneficiar 450 personas con ayudas técnicas no POS, en el marco del Proyecto de Inversión 1337 Bosa sin límites.</t>
  </si>
  <si>
    <t>Realizar 1 obra de gestión del riesgo a través de estrategías preventivas y de mitigación, en el marco del Proyecto de Inversión 1339 Innovación para la gestión del riesgo y competitividad frente al cambio climático.</t>
  </si>
  <si>
    <t>Dotar 7 colegios con material pedagógico con énfasis prioritariamente en la política educativa Bogotá Bilingüe, en el marco del Proyecto de Inversión 1341 Educación mejor para todos</t>
  </si>
  <si>
    <t>Formar 50 personas en hoteleria y turismo y/o ecoturismo y/o comunicación y/o mercadeo y/o publicidad y/o administración e inglés, como parte del proyecto estratégico de recuperación histórica y promoción de la localidad de Bosa, en cumplimiento del Proyecto de Inversión 1398 Bosa educada y competitiva</t>
  </si>
  <si>
    <t>Desarrollo de Estudios Técnicos y Diseños para la construcción de Parques Vecinales y/o de Bolsillo de la Localidad, en cumplimiento del Proyecto de Inversión 1344 “Infraestructura social y equipamiento urbano para todos”</t>
  </si>
  <si>
    <t>Realizar la Interventoría técnica, administrativa, juridica y Financiera de Parques al proceso de Estudios Técnicos y Diseños para la construcción de Parques Vecinales y/o de Bolsillo de la Localidad, en cumplimiento del Proyecto de Inversión 1344 “Infraestructura social y equipamiento urbano para todos”</t>
  </si>
  <si>
    <t>Intervenir  30  parques  vecinales  y/o de bolsillo, en cumplimiento del Proyecto de Inversión 1344 Infraestructura social y equipamiento urbano para todos</t>
  </si>
  <si>
    <t>Realizar la Interventoría técnica, administrativa, juridica y Financiera  al proceso de intervención de 30  parques  vecinales  y/o de bolsillo, en cumplimiento del Proyecto de Inversión 1344 Infraestructura social y equipamiento urbano para todos</t>
  </si>
  <si>
    <t>Desarrollo de Estudios Técnicos y diseños para la construcción de malla vial Local con su espacio público adyacente, , en cumplimiento del Proyecto de Inversión 1345 “Innovación en infraestructura para una movilidad mejor para todos”</t>
  </si>
  <si>
    <t>Realizar la Interventoría técnica, Financiera y Contable   al proceso de Estudios Técnicos y diseños para la construcción de malla vial Local con su espacio público adyacente, , en cumplimiento del Proyecto de Inversión 1345 “Innovación en infraestructura para una movilidad mejor para todos”</t>
  </si>
  <si>
    <t>Mantener 25 Km/carril de malla vial local, en cumplimiento del Proyecto de Inversión 1345 Innovación en infraestructura para una movilidad mejor para todos</t>
  </si>
  <si>
    <t>Realizar la Interventoría técnica, Financiera y Contable   al proceso de “Mantener 25 Km/carril de malla vial local”, en cumplimiento del Proyecto de Inversión 1345 “Innovación en infraestructura para una movilidad mejor para todos”</t>
  </si>
  <si>
    <t>Desarrollo del Diagnóstico de Puentes sobre cuerpos de agua de la localidad de Bosa para posterior viabilización y Propuesta de intervención  de 4, , en cumplimiento del Proyecto de Inversión 1345 “Innovación en infraestructura para una movilidad mejor para todos”</t>
  </si>
  <si>
    <t>Interventoria festival afro y jizca, en cumplimiento del Proyecto de Inversión 1342 Bosa territorio cultural, recreativo y deportivo</t>
  </si>
  <si>
    <t>Dia de la NO violencia contra las mujeres, en cumplimiento del Proyecto de Inversión 1342 Bosa territorio cultural, recreativo y deportivo</t>
  </si>
  <si>
    <t>APROPIACIÓN SOCIAL DEL CENTRO FUNDACIONAL DE BOSA, en cumplimiento del Proyecto de Inversión 1342 Bosa territorio cultural, recreativo y deportivo</t>
  </si>
  <si>
    <t>Capacitar 250 personas a través de escuelas de formación artística y cultural, en cumplimiento del Proyecto de Inversión 1342 Bosa territorio cultural, recreativo y deportivo</t>
  </si>
  <si>
    <t>Vincular 280  personas  en procesos de formación deportiva, en cumplimiento del Proyecto de Inversión 1342 Bosa territorio cultural, recreativo y deportivo.</t>
  </si>
  <si>
    <t>Interventoría a la realización de 4 eventos de recreación y deporte, en cumplimiento del Proyecto de Inversión 1342 Bosa territorio cultural, recreativo y deportivo: Vacaciones Recreativas, Juegos Ecolares, Juegos Barriales, Deporte para Personas con Discapacidad</t>
  </si>
  <si>
    <t>Interventoría al Contrato de Prestación de Servicios No. 136 de 2016
 en el marco del Proyecto de Inversión 1342 Bosa territorio cultural, recreativo y deportivo</t>
  </si>
  <si>
    <t xml:space="preserve">Interventoría al Contrato de Prestación de Servicios No. 123 de 2016 en el marco del Proyecto de Inversión 1342 Bosa territorioa cultural, recreativo y deportivo. </t>
  </si>
  <si>
    <t>REALIZAR EL FESTIVAL DE SALSA BOSALSA, FESTIVAL GÓSPEL, FESTIVAL DE ROCK BOSA LA ESCENA DEL ROCK, Y FESTIVAL DE HIP HOP HIP BOSA, en el marco del Proyecto de Inversión 1342 Bosa territorio cultural, recreativo y deportivo.</t>
  </si>
  <si>
    <t>INTERVENTORIA AL FESTIVAL DE SALSA BOSALSA, FESTIVAL GÓSPEL, FESTIVAL DE ROCK BOSA LA ESCENA DEL ROCK, Y FESTIVAL DE HIP HOP HIP BOSA, en el marco del Proyecto de Inversión 1342 Bosa territorio cultural, recreativo y deportivo</t>
  </si>
  <si>
    <t>REALIZAR EL FESTIVAL INVASIÓN CULTURAL A BOSA, en cumplimiento del Proyecto de Inversión 1342 Bosa territorio cultural, recreativo y deportivo.</t>
  </si>
  <si>
    <t>INTERVENTORIA A LA REALIZACIÓN DEL FESTIVAL INVASIÓN CULTURAL A BOSA, en cumplimiento del Proyecto de Inversión 1342 Bosa territorio cultural, recreativo y deportivo.</t>
  </si>
  <si>
    <t>REALIZAR EL FESTIVAL DE ARTES PLÁSTICAS EXBOSARTE, Y MUESTRA DE ARTE POPULAR, en cumplimiento del Proyecto de Inversión 1342 Bosa territorio cultural, recreativo y deportivo.</t>
  </si>
  <si>
    <t xml:space="preserve"> INTERVENTORIA A LA REALIZACIÓN DEL FESTIVAL DE ARTES PLÁSTICAS EXBOSARTE, Y MUESTRA DE ARTE POPULAR, en cumplimiento del Proyecto de Inversión 1342 Bosa territorio cultural, recreativo y deportivo</t>
  </si>
  <si>
    <t>Realización del Festival de Bogotá, en cumplimiento del Proyecto de Inversión 1342 Bosa territorio cultural, recreativo y deportivo</t>
  </si>
  <si>
    <t>Realizar el Festival Jizca, en cumplimiento del Proyecto de Inversión 1342 Bosa territorio cultural, recreativo y deportivo</t>
  </si>
  <si>
    <t>Realizar el Festival Afro, en cumplimiento del Proyecto de Inversión 1342 Bosa territorio cultural, recreativo y deportivo</t>
  </si>
  <si>
    <t>Dia del Comunal, en cumplimiento del Proyecto de Inversión 1342 Bosa territorio cultural, recreativo y deportivo</t>
  </si>
  <si>
    <t>Festival de la Discapacidad, en cumplimiento del Proyecto de Inversión 1342 Bosa territorio cultural, recreativo y deportivo</t>
  </si>
  <si>
    <t>Interventoria Festival de la Discapacidad y Día del Comunal, Dia de la NO violencia contra las mujeres, en cumplimiento del Proyecto de Inversión 1342 Bosa territorio cultural, recreativo y deportivo</t>
  </si>
  <si>
    <t>Interventoria  al proceso de APROPIACIÓN SOCIAL DEL CENTRO FUNDACIONAL DE BOSA, en cumplimiento del Proyecto de Inversión 1342 Bosa territorio cultural, recreativo y deportivo</t>
  </si>
  <si>
    <t>Asesorar 200 personas en temas de legalización de barrios y titulación de predios, en cumplimiento del Proyecto de Inversión 1343 Hábitat mejor para todos: titulación de predios y regularización de barrios legalizados.</t>
  </si>
  <si>
    <t>Realizar  2 estudios preliminares para la regularización urbanística levantamiento topográficos  a asentamientos de origen informal previamente legalizados y priorizados en los territorios diagnosticados por la SDHT, en cumplimiento del Proyecto de Inversión 1343 Hábitat mejor para todos: titulación de predios y regularización de barrios legalizados.</t>
  </si>
  <si>
    <t>Realizar 1 dotación para la seguridad, de conformidad con los lineamientos establecidos por la Secretaría de Seguridad, Convivencia y Justicia en cumplimiento del Proyecto de Inversión 1346 Convivencia ciudadana para una Bosa mejor para todos</t>
  </si>
  <si>
    <t xml:space="preserve">Realizar una caracterización de sistemas de vigilancia y monitoreo de camaras privadas en cumplimiento del Proyecto de Inversión 1346 Convivencia ciudadana para una Bosa mejor para todos. </t>
  </si>
  <si>
    <t>Realizar un proceso de fortalecimiento de 60 Frentes Locales de Seguridad existentes en la Localidad, por medio de procesos de formación y sensibilización en el funcionamiento de los frentes,  seguridad ciudadana, corresponsabilidad, convivencia y gestión transformadora de conflictos, en cumplimiento del Proyecto de Inversión 1346 Convivencia ciudadana para una Bosa mejor para todos.</t>
  </si>
  <si>
    <t>Realizar un proceso de sensibilización en la localidad de Bosa que vincule a mil cuatrocientas (1400) personas en campañas y estrategias asociadas a la gestión transformadora de conflictos,la consolidación del sistema local de justicia como garantía para el acceso a  la justicia  y la generación de una cultura de paz en la Localidad de Bosa como preparación a los escenarios de Post Acuerdo, en cumplimiento del Proyecto de Inversión 1346 Convivencia ciudadana para una Bosa mejor para todos.</t>
  </si>
  <si>
    <t>Realizar un proceso de sensibilización en la Localidad de Bosa que vincule a seiscientas (600) personas en campañas y estrategias asociadas al respeto y toma de consciencia frente a la situación de vulnerabilidad de las personas mayores (300 personas)  y de las personas en condición de discapacidad (300 personas), en cumplimiento del Proyecto de Inversión 1346 Convivencia ciudadana para una Bosa mejor para todos.</t>
  </si>
  <si>
    <t>Realizar un proceso de sensibilización en la Localidad de Bosa que vincule a quinientas (500) personas en campañas y estrategias asociadas al reconocimiento de la diversidad y la convivencia interetnica en la localidad, en cumplimiento del Proyecto de Inversión 1346 Convivencia ciudadana para una Bosa mejor para todos.</t>
  </si>
  <si>
    <t>Realizar la Interventoría al proceso de sensibilización en la Localidad de Bosa que vincule a mil cuatrocientas (1400) personas en campañas y estrategias asociadas a la gestión transformadora de conflictos,la consolidación del sistema local de justicia como garantía para el acceso a  la justicia  y la generación de una cultura de paz en la Localidad de Bosa como preparación a los escenarios de Post Acuerdo, en cumplimiento del Proyecto de Inversión 1346 Convivencia ciudadana para una Bosa mejor para todos.</t>
  </si>
  <si>
    <t>Realizar la Interventoría al proceso de sensibilización en la Localidad de Bosa que vincule a seiscientas (600) personas en campañas y estrategias asociadas al respeto y toma de consciencia frente a la situación de vulnerabilidad de las personas mayores (300 personas)  y de las personas en condición de discapacidad (300 personas), en cumplimiento del Proyecto de Inversión 1346 Convivencia ciudadana para una Bosa mejor para todos.</t>
  </si>
  <si>
    <t>Realizar la Interventoria al proceso de sensibilización en la Localidad de Bosa que vincule a quinientas (500) personas en campañas y estrategias asociadas al reconocimiento de la diversidad y la convivencia interetnica en la localidad, en cumplimiento del Proyecto de Inversión 1346 Convivencia ciudadana para una Bosa mejor para todos.</t>
  </si>
  <si>
    <t>Realizar un proceso de sensibilización en la Localidad de Bosa que vincule a quinientas (500) personas en campañas y estrategias asociadas a la defensa de los derechos de la mujer a una vida libre de violencias y a la equidad de género en el manejo de lo público y de lo privado, en cumplimiento del Proyecto de Inversión 1346 Convivencia ciudadana para una Bosa mejor para todos.</t>
  </si>
  <si>
    <t>Realizar la interventoría al proceso de sensibilización en la Localidad de Bosa que vincule a quinientas (500) personas en campañas y estrategias asociadas a la defensa de los derechos de la mujer a una vida libre de violencias y a la equidad de género en el manejo de lo público y de lo privado, en cumplimiento del Proyecto de Inversión 1346 Convivencia ciudadana para una Bosa mejor para todos.</t>
  </si>
  <si>
    <t>Vincular  a 1.000  personas en procesos de cultura ciudadana que propendan por la convivencia y la protección del entorno de la Localidad de Bosa.</t>
  </si>
  <si>
    <t>Interventoría al proceso de Vincular  a 1.000  personas en procesos de cultura ciudadana que propendan por la convivencia y la protección del entorno de la Localidad de Bosa.</t>
  </si>
  <si>
    <t>Vincular a 1000  personas  en campañas de tenencia responsable de animales y fomento a hábitat dignos para animales prioritariamente callejeros, en el marco  del proyecto estratégico de protección y bienestar animal para la sana convivencia en la Localidad de Bosa, en cumplimiento del Proyecto de Inversión 1346 Convivencia ciudadana para una Bosa mejor para todos.</t>
  </si>
  <si>
    <t>Interventoría al proceso de vinculación de 1000  personas  en campañas de tenencia responsable de animales y fomento a hábitat dignos para animales prioritariamente callejeros, en el marco  del proyecto estratégico de protección y bienestar animal para la sana convivencia en la Localidad de Bosa, en cumplimiento del Proyecto de Inversión 1346 Convivencia ciudadana para una Bosa mejor para todos.</t>
  </si>
  <si>
    <t>Realizar la siembra y/o intervención de  1.000 árboles, en cumplimiento del Proyecto de Inversión 1347 Bosa transforma su ambiente innovando en el territorio.</t>
  </si>
  <si>
    <t>Interventoría a la realización de la siembra y/o intervención de  1.000 árboles, en cumplimiento del Proyecto de Inversión 1347 Bosa transforma su ambiente innovando en el territorio.</t>
  </si>
  <si>
    <t>Adelantar la Intervención de 1 hectárea de espacio público mediante la renaturalización y/o ecourbanismo e Intervenir 25 M2 con acciones de jardineria, muros verdes y/o paisajismo, en cumplimiento del Proyecto de Inversión 1347 Bosa transforma su ambiente innovando en el territorio.</t>
  </si>
  <si>
    <t>Realizar la Interventoria al proceso de Intervención de 1 hectárea de espacio público mediante la renaturalización y/o ecourbanismo y la  Intervención de 25 M2 con acciones de jardineria, muros verdes y/o paisajismo, en cumplimiento del Proyecto de Inversión 1347 Bosa transforma su ambiente innovando en el territorio.</t>
  </si>
  <si>
    <t xml:space="preserve">Interventoría al proceso de adecuar 2 jardines infantiles con perspectiva de desarrollo integral para la primera infancia, en el marco del Proyecto de Inversión 1244 Bosa feliz desde la gestación hasta la adolescencia. </t>
  </si>
  <si>
    <t>Interventoría al proceso de vincular 2400 personas es acciones de promoción del buen trato, en el marco del Proyecto de Inversión 144 Bosa feliz desde la gestación hasta la adolescencia.</t>
  </si>
  <si>
    <t>Interventoría al proceso de beneficiar 450 personas con ayudas técnicas no POS, en el marco del Proyecto de Inversión 1337 Bosa sin límites.</t>
  </si>
  <si>
    <t>Interventoria al proceso de realizar 1 obra de gestión del riesgo a través de estrategías preventivas y de mitigación, en el marco del Proyecto de Inversión 1339 Innovación para la gestión del riesgo y competitividad frente al cambio climático.</t>
  </si>
  <si>
    <t>Realizar la Interventoría técnica, administrativa, jurídica y Financiera  al proceso de  2 estudios preliminares al proceso de regularización urbanística levantamiento topográficos  a asentamientos de origen informal previamente legalizados y priorizados en los territorios diagnosticados por la SDHT, en cumplimiento del Proyecto de Inversión 1343 Hábitat mejor para todos: titulación de predios y regularización de barrios legalizados.</t>
  </si>
  <si>
    <t>Interventoría a la realización de un proceso de fortalecimiento de 60 Frentes Locales de Seguridad existentes en la Localidad, por medio de procesos de formación y sensibilización en el funcionamiento de los frentes,  seguridad ciudadana, corresponsabilidad, convivencia y gestión transformadora de conflictos, en cumplimiento del Proyecto de Inversión 1346 Convivencia ciudadana para una Bosa mejor para todos.</t>
  </si>
  <si>
    <t>“Realizar 1 acción de inspección vigilancia y control”, en cumplimiento del proyecto de inversión 1350 “Gobierno abierto para una Bosa Innovadora mejor para todos”</t>
  </si>
  <si>
    <t>Cubrir las necesidades operativas, administrativas y de gestión de la Gestiòn IVC</t>
  </si>
  <si>
    <t>Alquiler de servicio de transporte para procesos de IVC</t>
  </si>
  <si>
    <t xml:space="preserve">Demoliciones </t>
  </si>
  <si>
    <t>Metrologia y control de pesos y medidas</t>
  </si>
  <si>
    <t xml:space="preserve">Desarrollar acciones de adecuación de salones comunales priorizados </t>
  </si>
  <si>
    <t>Desarrollar acciones de mantenimiento y sostenimiento de la casa de la participaciòn</t>
  </si>
  <si>
    <t>Realizar el Mantenimiento preventivo y correctivo de equipos de computo propiedad del Fondo de Desarrollo Local de Bosa</t>
  </si>
  <si>
    <t>Adqusiciòn de tonner  y Medios magneticos de almacenamiento de informaciòn</t>
  </si>
  <si>
    <t>Adquicisión de Combustibles para los vehiculos propiedad del FDLB</t>
  </si>
  <si>
    <t>Adquisiciòn de lubricantes y llantas para los vehiculos propiedad del FDLB</t>
  </si>
  <si>
    <t>Adquisiciòn de Papeleria y ùtiles de Escritorio para el funcionamiento Adminsitrativo del FDLB</t>
  </si>
  <si>
    <t>Arrendamiento Bodega Bienes Incautado</t>
  </si>
  <si>
    <t>Correo certificado</t>
  </si>
  <si>
    <t xml:space="preserve">10 MESES </t>
  </si>
  <si>
    <t>Caja menor transporte notificadores</t>
  </si>
  <si>
    <t>Arrendamiento de Multifuncionales para el servicio de la Alcaldia Local</t>
  </si>
  <si>
    <t>Mantenimiento de equipos y de la planta telefonica</t>
  </si>
  <si>
    <t>Mantenimiento locativo de sede de la Alcaldia Local y recarga de extintores</t>
  </si>
  <si>
    <t>Servicio de Vigilancia Fija 24 horas y CCTV de la Sede de la Alcaldia Local</t>
  </si>
  <si>
    <t xml:space="preserve">Servicio de Aseo y cafeteria incluido el suministro de insumos y el servicio de operaria para la sede de la Alcladia Local </t>
  </si>
  <si>
    <t xml:space="preserve"> Polizas de amparo 
que cubran todo riesgo, daños materiales a bienes inmuebles, automóviles, manejo 
global para entidades oficiales, responsabilidad civil extracontractual,  SOAT, maquinaria y equipos</t>
  </si>
  <si>
    <t>Seguro de Vida ediles</t>
  </si>
  <si>
    <t>Seguro de Salud Ediles</t>
  </si>
  <si>
    <t>Servicios Publicos</t>
  </si>
  <si>
    <t>Adquirir Cuñas radiales para la divulgaciòn de informaciòn oficial del FDLB</t>
  </si>
  <si>
    <t>Impresos  para la divulgaciòn de informaciòn oficial del FDLB</t>
  </si>
  <si>
    <t>Pautas televisivas  para la divulgaciòn de informaciòn oficial del FDLB</t>
  </si>
  <si>
    <t>Periodico Local  para la divulgaciòn de informaciòn oficial del FDLB</t>
  </si>
  <si>
    <t>72101507
83101500
83101800
92101501
76111500</t>
  </si>
  <si>
    <t xml:space="preserve">81112200
81112300
</t>
  </si>
  <si>
    <t>15101505
15101506</t>
  </si>
  <si>
    <t>25172504
15121520</t>
  </si>
  <si>
    <t>83101500
83101800</t>
  </si>
  <si>
    <t>Cubrir 9 ediles con pago de honorarios”, en cumplimiento del proyecto de inversión 1350 “Gobierno abierto para una Bosa Innovadora mejor para todos”</t>
  </si>
  <si>
    <t>Incorporación de herramientas digitales y nuevas tecnologías que propendan por la eficiencia administrativa</t>
  </si>
  <si>
    <t>Georreferenciación de la gestión  en cumplimiento del proyecto de inversión 1350 “Gobierno abierto para una Bosa Innovadora mejor para todos”.</t>
  </si>
  <si>
    <t>Desarrollar el proceso de Marca local y de identidad de la Localidad 7  en cumplimiento del proyecto de inversión 1350 “Gobierno abierto para una Bosa Innovadora mejor para todos”.</t>
  </si>
  <si>
    <t>Contar con apoyo Logistico desarrollo de actividades propias de la Administraciòn Local  en cumplimiento del proyecto de inversión 1350 “Gobierno abierto para una Bosa Innovadora mejor para todos”.</t>
  </si>
  <si>
    <t>Renovaciòn y dotaciòn de la Jal Bosa  en cumplimiento del proyecto de inversión 1350 “Gobierno abierto para una Bosa Innovadora mejor para todos”.</t>
  </si>
  <si>
    <t>Adquisicion de un Camion para el desarrollo de actividades de control y seguimiento  en cumplimiento del proyecto de inversión 1350 “Gobierno abierto para una Bosa Innovadora mejor para todos”.</t>
  </si>
  <si>
    <t xml:space="preserve">Interventoría al desarrollo de acciones de adecuación de salones comunales priorizados </t>
  </si>
  <si>
    <t>Realizar la Interventoría técnica, financiera y contable al proceso de estudios técnicos y diseños espacio público en la localidad y ciclorutas, en cumplimiento del Proyecto de Inversión 1345 Innovación en infraestructura para una movilidad mejor para todos</t>
  </si>
  <si>
    <t>CONTRATACION DIRECTA</t>
  </si>
  <si>
    <t xml:space="preserve">CONCURSO DE MERITOS ABIERTO </t>
  </si>
  <si>
    <t xml:space="preserve">CAJA MENOR </t>
  </si>
  <si>
    <t xml:space="preserve">ACUERDO MARCO DE PRECIOS </t>
  </si>
  <si>
    <t xml:space="preserve">SELECCIÓN ABREVIADA DE MENOR CUANTÍA </t>
  </si>
  <si>
    <t xml:space="preserve">SELECCIÓN ABREVIADA POR SUBASTA INVERSA PRESENCIAL </t>
  </si>
  <si>
    <t xml:space="preserve">Apoyar el fortalecimiento de la gestión del grupo de gestión del desarrollo local de la Alcaldía Local de Bosa ocmo Repsonsable del Servico del Proyecto No. 1336 Bosa Activa, Digna y Feliz en el marco de la implementación y territorializaicón de la política pública social para el envejecimiento y la vejez en el Distrito Capital a cargo de la Alcaldía Local de Bosa </t>
  </si>
  <si>
    <t>Apoyar el fortalecimiento de la gestión del grupo de gestión del desarrollo local de la Alcaldía Local de Bosa para realizar la operación, prestación, seguimiento y cumplimiento de los procedimientos administrativos, operativos y programáticos de los servicios sociales del Subsidio Tipo C, que contribuyan a la garantía de los derechos de la población maor en el marco de la política pública social para el envejecimiento y la vejez en el Distrito Capital a cargo de la Alcaldía Local de Bosa en cumplimiento del Proyecto de Inversión 1336 Bosa activa digna y feliz.</t>
  </si>
  <si>
    <t xml:space="preserve">Apoyar el fortalecimiento de la gestión del grupo de gestión del desarrollo lcoal de la Alcaldía Local de bosa para la operación, seguimiento y cumplimiento de los procesos y procedimientos del Subsidio Tipo C, requeridos para el oportuno y adeucado registro, cruce y reporte de los datos en el sistema de información y registro de beneficiarios SIRBE, que contribuyan a la garantía de los derechos de la población mayor en el marco de la política pública social para el envejecimiento y la vejez en el Distirto Capital a cargo de la Alcaldía Local en cumplimiento del Proyecto de Inversión 1336 Bosa activa, digna y feliz. </t>
  </si>
  <si>
    <t>Fortalecer 50 organizaciones, instancias y expresiones sociales ciudadanas para la participación, en cumplimiento del Proyecto de Inversión 1352 Participación mejor para todos</t>
  </si>
  <si>
    <t>Vincular 1.500 personas en procesos de  participación  ciudadana y/o control social, en cumplimiento del proyecto de inversión 1352 Participación mejor para todos</t>
  </si>
  <si>
    <t>Desarrollo de estudios técnicos y diseños para la construcción de espacio público en la localidad y ciclorutas, en cumplimiento del Proyecto de Inversión 1345 Innovación en infraestructura para una movilidad mejor para todos.</t>
  </si>
  <si>
    <t>“Mantener 200 M2 de espacio público local”, en cumplimiento del Proyecto de Inversión 1345 “Innovación en infraestructura para una movilidad mejor para todos”, , en cumplimiento del Proyecto de Inversión 1345 “Innovación en infraestructura para una movilidad mejor para todos”</t>
  </si>
  <si>
    <t>Realizar la interventoría técnica, Financiera, contable y Social “Mantener 200 M2 de espacio público local”, en cumplimiento del Proyecto de Inversión 1345 “Innovación en infraestructura para una movilidad mejor para todos”, , en cumplimiento del Proyecto de Inversión 1345 “Innovación en infraestructura para una movilidad mejor para todos”</t>
  </si>
  <si>
    <t>Realizar la interventoría técnica y administrativa para el “Diagnóstico de Puentes sobre cuerpos de agua de la localidad de Bosa para posterior viabilización y Propuesta de intervención  de 4”, , en cumplimiento del Proyecto de Inversión 1345 “Innovación en infraestructura para una movilidad mejor para todos”</t>
  </si>
  <si>
    <t xml:space="preserve">CONTRATACIÓN DIRECTA </t>
  </si>
  <si>
    <t xml:space="preserve">Mantenimiento preventivo y correctivo de los vehiculos propiedad del FDLB
revisar </t>
  </si>
  <si>
    <t>Interventoría al fortalecimiento de 50 organizaciones, instancias y expresiones sociales ciudadanas para la participaicón, en cumplimiento del Proyecto de Inversión 1352 Participación mejor para todos.</t>
  </si>
  <si>
    <t>Diseñar, desarrollar e implementar un sistema de alertas tempranas para la prevención del riesgo incluyendo herramientas de innovación tecnológica, en el marco del Proyecto de Inversión 1339 Innovación para la gestión del riesgo y competitividad frente al cambio climático.</t>
  </si>
  <si>
    <t>Realizar 3 eventos de recreación y deporte, en cumplimiento del Proyecto de Inversión 1342 Bosa territorio cultural, recreativo y deportivo: Ciclismo, Ciclomontañismo y Carrera Atlética, Bosa Extrema y Copa Élite</t>
  </si>
  <si>
    <t>Interventoría a la realización de 3 eventos de recreación y deporte, en cumplimiento del Proyecto de Inversión 1342 Bosa territorio cultural, recreativo y deportivo: Ciclismo, Ciclomontañismo y Carrera Atlética, Bosa Extrema y Copa Élite</t>
  </si>
  <si>
    <t>Actividades de integracion navideña para la Localidad de Bosa y alumbrado navideño, en el marco del Proyecto de Inversión 1342 Bosa territorio cultural, recreativo y deportivo.</t>
  </si>
  <si>
    <t>Actividiades de integración dirigidas a los niños, niñas y adolescentes de la Localidad de Bosa, en cumplimiento del Proyecto de Inversión 1342 Bosa territorio cultural, recreativo y deportivo</t>
  </si>
  <si>
    <t>Realizar el Festival de la juventud y Conmemoración del Mes Mayor, en cumplimiento del Proyecto de Inversión 1342 Bosa territorio cultural, recreativo y deportivo</t>
  </si>
  <si>
    <t>Interventoria al festival de la juventud, Conmemoración del Mes Mayor, Festival de Bogotá, en cumplimiento del Proyecto de Inversión 1342 Bosa territorio cultural, recreativo y deportivo</t>
  </si>
  <si>
    <t>Dotar  la escuela de formación musical del centro orquestal de la Localidad de Bosa, en cumplimiento del Proyecto de Inversión 1342 Bosa territorio cultural, recreativo y deportivo</t>
  </si>
  <si>
    <t>Interventoría a la vinculación de 280  personas  en procesos de formación deportiva, en cumplimiento del Proyecto de Inversión 1342 Bosa territorio cultural, recreativo y deportivo.</t>
  </si>
  <si>
    <t xml:space="preserve">MÍNIMA CUANTÍA </t>
  </si>
  <si>
    <t>Cubrir las necesidades operativas, administrativas y de gestión  correspondientes a la administración local  en cumplimiento del proyecto de inversión 1350 “Gobierno abierto para una Bosa Innovadora mejor para todos”.</t>
  </si>
  <si>
    <t>Interventoría al proceso de Incorporación de herramientas digitales y nuevas tecnologías que propendan por la eficiencia administrativa</t>
  </si>
  <si>
    <t>Interventoría para la georreferenciación de la gestión  en cumplimiento del proyecto de inversión 1350 “Gobierno abierto para una Bosa Innovadora mejor para todos”.</t>
  </si>
  <si>
    <t xml:space="preserve">Realizar los avalúos sobre los bienes propiedad del Fondo de Desarrollo Local de Bosa </t>
  </si>
  <si>
    <t>Interventoría al proceso de desarrollo de marca local y de identidad de la Localidad 7 en cumplimiento del proyecto de inversión 1350 “Gobierno abierto para una Bosa Innovadora mejor para todos”.</t>
  </si>
  <si>
    <t>80101600
93141500</t>
  </si>
  <si>
    <t>Misión: 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
Visión: Somos la entidad reconocida por ser garante del ejercicio de los derechos y las libertades individuales y colectivas, con localidades fortalecidas y descentralizadas que promueven la convivencia, la seguridad, la democracia, la inclusión y el desarrollo humano, con transparencia, excelencia en la gestión y en su talento humano.</t>
  </si>
  <si>
    <t>Interventoría al proceso de capacitar 250 personas a través de escuelas de formación artística y cultural, en cumplimiento del Proyecto de Inversión 1342 Bosa territorio cultural, recreativo y deportivo</t>
  </si>
  <si>
    <t>PROFESIONAL RESPONSABLE</t>
  </si>
  <si>
    <t xml:space="preserve">MARÍA NATHALYA DELGADO
</t>
  </si>
  <si>
    <t>MARÍA NATHALYA DELGADO
TATIANA CASTAÑEDA ROA</t>
  </si>
  <si>
    <t>ANDRÉS FORERO CLEVES
YESENIA LEGRO ROJAS</t>
  </si>
  <si>
    <t xml:space="preserve">ANDRÉS FORERO CLEVES
</t>
  </si>
  <si>
    <t xml:space="preserve">ANGÉLICA GAMBOA </t>
  </si>
  <si>
    <t>ANA MARÍA TRUJILLO</t>
  </si>
  <si>
    <t>JUAN STEVENS RAMÍREZ</t>
  </si>
  <si>
    <t xml:space="preserve">SANDRA GONZÁLEZ </t>
  </si>
  <si>
    <t xml:space="preserve">WILMER DÍAZ URRUTIA </t>
  </si>
  <si>
    <t>WILMER DÍAZ URRUTIA 
ABOGADO ZULUAGA</t>
  </si>
  <si>
    <t>MILDRED TATIANA MORENO
PRUDENCIO BECERRA</t>
  </si>
  <si>
    <t>MAURICIO BOADA</t>
  </si>
  <si>
    <t>ALBERTO TRIANA</t>
  </si>
  <si>
    <t>ANGÉLICA GAMBOA 
FELIPE YEPEZ</t>
  </si>
  <si>
    <t>ANGÉLICA GAMBOA 
ANA MARÍA TRUJILLO</t>
  </si>
  <si>
    <t>ANGÉLICA GAMBOA 
ANGÉLICA ORTEGA</t>
  </si>
  <si>
    <t xml:space="preserve">ANGÉLICA GAMBOA 
DAIRO </t>
  </si>
  <si>
    <t>GERMÁN BERNAL
LINA TORRES</t>
  </si>
  <si>
    <t>ANGÉLICA GAMBOA 
ANDRÉS FORERO CLEVES</t>
  </si>
  <si>
    <t xml:space="preserve">
TATIANA CASTAÑEDA ROA</t>
  </si>
  <si>
    <t xml:space="preserve">JOHANNA MUNAR 
</t>
  </si>
  <si>
    <t xml:space="preserve">
SANDRA SÁNCHEZ </t>
  </si>
  <si>
    <t>Realizar 4 eventos de recreación y deporte, en cumplimiento del Proyecto de Inversión 1342 Bosa territorio cultural, recreativo y deportivo: Vacaciones Recreativas, Juegos Escolares, Juegos Barriales y Deporte para Personas con Discapacidad</t>
  </si>
  <si>
    <t>Interventoria a Actividades de integracion navideña para la Localidad de Bosa y alumbrado navideño, en el marco del Proyecto de Inversión 1342 Bosa territorio cultural, recreativo y deportivo.</t>
  </si>
  <si>
    <t>TATIANA CASTAÑEDA ROA
ANDRÉS FORERO CLEVES
LINA TORRES</t>
  </si>
  <si>
    <t>CARLOS RUIZ</t>
  </si>
  <si>
    <t>ANGÉLICA GAMBOA</t>
  </si>
  <si>
    <t>ANDRES FORERO CLEVES</t>
  </si>
  <si>
    <t>JUAN STEVENS RAMÍREZ
ANA MARÍA TRUJILLO</t>
  </si>
  <si>
    <t xml:space="preserve">CLAUDIA DE LA CRUZ 
CARLOS RUIZ </t>
  </si>
  <si>
    <t xml:space="preserve"> 
MAURICIO BOADA </t>
  </si>
  <si>
    <t>MANUEL VILLALOBOS</t>
  </si>
  <si>
    <t xml:space="preserve">ANGÉLICA GAMBOA 
HECTOR FLORES MILO </t>
  </si>
  <si>
    <t xml:space="preserve">ANGÉLICA GAMBOA 
</t>
  </si>
  <si>
    <t>GERMÁN BERNAL
MARCOS CASTELLANOS</t>
  </si>
  <si>
    <t>FELIPE ARIZ YEPEZ</t>
  </si>
  <si>
    <t>ANGÉLICA GAMBOA 
MANUEL VILLALOBOS</t>
  </si>
  <si>
    <t>JAIME MURCIA</t>
  </si>
  <si>
    <t>KAREN YOLIMA PINZON</t>
  </si>
  <si>
    <t>PATRICIA PRIETO 
HECTOR FLORES MILO</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</si>
</sst>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 &quot;* #,##0_);_(&quot;$ &quot;* \(#,##0\);_(&quot;$ &quot;* \-??_);_(@_)"/>
    <numFmt numFmtId="173" formatCode="_(* #,##0.00_);_(* \(#,##0.00\);_(* \-??_);_(@_)"/>
    <numFmt numFmtId="174" formatCode="_(* #,##0_);_(* \(#,##0\);_(* \-??_);_(@_)"/>
    <numFmt numFmtId="175" formatCode="&quot;$ &quot;#,##0_);[Red]&quot;($ &quot;#,##0\)"/>
    <numFmt numFmtId="176" formatCode="dd/mm/yy"/>
    <numFmt numFmtId="177" formatCode="_(* #,##0.0_);_(* \(#,##0.0\);_(* \-??_);_(@_)"/>
    <numFmt numFmtId="178" formatCode="_(* #,##0.000_);_(* \(#,##0.000\);_(* \-??_);_(@_)"/>
    <numFmt numFmtId="179" formatCode="_(* #,##0.0000_);_(* \(#,##0.0000\);_(* \-??_);_(@_)"/>
    <numFmt numFmtId="180" formatCode="_(* #,##0.00000_);_(* \(#,##0.00000\);_(* \-??_);_(@_)"/>
    <numFmt numFmtId="181" formatCode="_(* #,##0.000000_);_(* \(#,##0.000000\);_(* \-??_);_(@_)"/>
    <numFmt numFmtId="182" formatCode="[$-240A]dddd\,\ dd&quot; de &quot;mmmm&quot; de &quot;yyyy"/>
    <numFmt numFmtId="183" formatCode="dd/mm/yyyy;@"/>
  </numFmts>
  <fonts count="43">
    <font>
      <sz val="11"/>
      <color indexed="8"/>
      <name val="Calibri"/>
      <family val="2"/>
    </font>
    <font>
      <sz val="10"/>
      <name val="Arial"/>
      <family val="0"/>
    </font>
    <font>
      <u val="single"/>
      <sz val="11"/>
      <color indexed="12"/>
      <name val="Calibri"/>
      <family val="2"/>
    </font>
    <font>
      <sz val="11"/>
      <color indexed="9"/>
      <name val="Calibri"/>
      <family val="2"/>
    </font>
    <font>
      <sz val="12"/>
      <name val="Arial"/>
      <family val="2"/>
    </font>
    <font>
      <sz val="12"/>
      <color indexed="8"/>
      <name val="Calibri"/>
      <family val="2"/>
    </font>
    <font>
      <b/>
      <sz val="12"/>
      <name val="Arial"/>
      <family val="2"/>
    </font>
    <font>
      <u val="single"/>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59"/>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2"/>
      <color indexed="9"/>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6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theme="0"/>
        <bgColor indexed="64"/>
      </patternFill>
    </fill>
    <fill>
      <patternFill patternType="solid">
        <fgColor rgb="FF00B0F0"/>
        <bgColor indexed="64"/>
      </patternFill>
    </fill>
    <fill>
      <patternFill patternType="solid">
        <fgColor theme="0" tint="-0.24997000396251678"/>
        <bgColor indexed="64"/>
      </patternFill>
    </fill>
    <fill>
      <patternFill patternType="solid">
        <fgColor theme="2" tint="-0.4999699890613556"/>
        <bgColor indexed="64"/>
      </patternFill>
    </fill>
    <fill>
      <patternFill patternType="solid">
        <fgColor theme="3" tint="0.39998000860214233"/>
        <bgColor indexed="64"/>
      </patternFill>
    </fill>
    <fill>
      <patternFill patternType="solid">
        <fgColor rgb="FF92D050"/>
        <bgColor indexed="64"/>
      </patternFill>
    </fill>
    <fill>
      <patternFill patternType="solid">
        <fgColor rgb="FFFFC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color indexed="63"/>
      </right>
      <top style="medium"/>
      <bottom style="thin">
        <color indexed="63"/>
      </bottom>
    </border>
    <border>
      <left style="thin">
        <color indexed="63"/>
      </left>
      <right style="thin">
        <color indexed="63"/>
      </right>
      <top style="medium"/>
      <bottom style="thin">
        <color indexed="63"/>
      </bottom>
    </border>
    <border>
      <left style="thin">
        <color indexed="63"/>
      </left>
      <right style="medium"/>
      <top style="medium"/>
      <bottom style="thin">
        <color indexed="63"/>
      </bottom>
    </border>
    <border>
      <left style="medium"/>
      <right style="thin">
        <color indexed="63"/>
      </right>
      <top style="thin">
        <color indexed="63"/>
      </top>
      <bottom style="thin">
        <color indexed="63"/>
      </bottom>
    </border>
    <border>
      <left style="thin">
        <color indexed="63"/>
      </left>
      <right style="medium"/>
      <top style="thin">
        <color indexed="63"/>
      </top>
      <bottom style="thin">
        <color indexed="63"/>
      </bottom>
    </border>
    <border>
      <left style="medium"/>
      <right style="thin">
        <color indexed="63"/>
      </right>
      <top style="thin">
        <color indexed="63"/>
      </top>
      <bottom style="medium"/>
    </border>
    <border>
      <left style="thin">
        <color indexed="63"/>
      </left>
      <right style="thin">
        <color indexed="63"/>
      </right>
      <top style="thin">
        <color indexed="63"/>
      </top>
      <bottom style="medium"/>
    </border>
    <border>
      <left style="thin">
        <color indexed="63"/>
      </left>
      <right style="medium"/>
      <top style="thin">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 fillId="30" borderId="0" applyNumberFormat="0" applyBorder="0" applyAlignment="0" applyProtection="0"/>
    <xf numFmtId="0" fontId="2" fillId="0" borderId="0" applyNumberFormat="0" applyFill="0" applyBorder="0" applyAlignment="0" applyProtection="0"/>
    <xf numFmtId="0" fontId="33" fillId="31" borderId="0" applyNumberFormat="0" applyBorder="0" applyAlignment="0" applyProtection="0"/>
    <xf numFmtId="173"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4" fillId="32" borderId="0" applyNumberFormat="0" applyBorder="0" applyAlignment="0" applyProtection="0"/>
    <xf numFmtId="0" fontId="0" fillId="33" borderId="4" applyNumberFormat="0" applyFont="0" applyAlignment="0" applyProtection="0"/>
    <xf numFmtId="9" fontId="1" fillId="0" borderId="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77">
    <xf numFmtId="0" fontId="0" fillId="0" borderId="0" xfId="0" applyAlignment="1">
      <alignment/>
    </xf>
    <xf numFmtId="0" fontId="4" fillId="0" borderId="0" xfId="0" applyFont="1" applyFill="1" applyAlignment="1">
      <alignment wrapText="1"/>
    </xf>
    <xf numFmtId="174" fontId="4" fillId="0" borderId="0" xfId="48" applyNumberFormat="1" applyFont="1" applyFill="1" applyAlignment="1">
      <alignment wrapText="1"/>
    </xf>
    <xf numFmtId="0" fontId="4" fillId="0" borderId="0" xfId="0" applyFont="1" applyFill="1" applyAlignment="1">
      <alignment horizontal="center" vertical="center" wrapText="1"/>
    </xf>
    <xf numFmtId="173" fontId="5" fillId="0" borderId="0" xfId="48" applyFont="1" applyFill="1" applyAlignment="1">
      <alignment wrapText="1"/>
    </xf>
    <xf numFmtId="0" fontId="6" fillId="0" borderId="0" xfId="0" applyFont="1" applyFill="1" applyAlignment="1">
      <alignment/>
    </xf>
    <xf numFmtId="0" fontId="4" fillId="0" borderId="0" xfId="0" applyFont="1" applyFill="1" applyBorder="1" applyAlignment="1">
      <alignment wrapText="1"/>
    </xf>
    <xf numFmtId="0" fontId="4" fillId="0" borderId="0" xfId="0" applyNumberFormat="1" applyFont="1" applyFill="1" applyBorder="1" applyAlignment="1">
      <alignment horizontal="center" vertical="center" wrapText="1"/>
    </xf>
    <xf numFmtId="174" fontId="5" fillId="0" borderId="0" xfId="48" applyNumberFormat="1" applyFont="1" applyFill="1" applyBorder="1" applyAlignment="1">
      <alignment wrapText="1"/>
    </xf>
    <xf numFmtId="49" fontId="4" fillId="0" borderId="0" xfId="0" applyNumberFormat="1" applyFont="1" applyFill="1" applyBorder="1" applyAlignment="1">
      <alignment horizontal="center" vertical="center" wrapText="1"/>
    </xf>
    <xf numFmtId="0" fontId="4" fillId="0" borderId="10" xfId="0" applyFont="1" applyFill="1" applyBorder="1" applyAlignment="1">
      <alignment wrapText="1"/>
    </xf>
    <xf numFmtId="0" fontId="4" fillId="0" borderId="11" xfId="0" applyFont="1" applyFill="1" applyBorder="1" applyAlignment="1">
      <alignment wrapText="1"/>
    </xf>
    <xf numFmtId="0" fontId="4" fillId="0" borderId="10" xfId="0" applyFont="1" applyFill="1" applyBorder="1" applyAlignment="1">
      <alignment horizontal="left" wrapText="1"/>
    </xf>
    <xf numFmtId="0" fontId="7" fillId="0" borderId="12" xfId="46" applyNumberFormat="1" applyFont="1" applyFill="1" applyBorder="1" applyAlignment="1" applyProtection="1">
      <alignment wrapText="1"/>
      <protection/>
    </xf>
    <xf numFmtId="0" fontId="4" fillId="0" borderId="12" xfId="0" applyFont="1" applyFill="1" applyBorder="1" applyAlignment="1">
      <alignment wrapText="1"/>
    </xf>
    <xf numFmtId="172" fontId="4" fillId="0" borderId="12" xfId="0" applyNumberFormat="1" applyFont="1" applyFill="1" applyBorder="1" applyAlignment="1">
      <alignment wrapText="1"/>
    </xf>
    <xf numFmtId="172" fontId="4" fillId="0" borderId="10" xfId="0" applyNumberFormat="1" applyFont="1" applyFill="1" applyBorder="1" applyAlignment="1">
      <alignment wrapText="1"/>
    </xf>
    <xf numFmtId="14" fontId="4" fillId="0" borderId="10" xfId="0" applyNumberFormat="1" applyFont="1" applyFill="1" applyBorder="1" applyAlignment="1">
      <alignment horizontal="right" wrapText="1"/>
    </xf>
    <xf numFmtId="0" fontId="42" fillId="30" borderId="13" xfId="45" applyNumberFormat="1" applyFont="1" applyBorder="1" applyAlignment="1" applyProtection="1">
      <alignment horizontal="center" vertical="center" wrapText="1"/>
      <protection/>
    </xf>
    <xf numFmtId="0" fontId="42" fillId="30" borderId="14" xfId="45" applyNumberFormat="1" applyFont="1" applyBorder="1" applyAlignment="1" applyProtection="1">
      <alignment horizontal="center" vertical="center" wrapText="1"/>
      <protection/>
    </xf>
    <xf numFmtId="174" fontId="42" fillId="30" borderId="14" xfId="48" applyNumberFormat="1" applyFont="1" applyFill="1" applyBorder="1" applyAlignment="1" applyProtection="1">
      <alignment horizontal="center" vertical="center" wrapText="1"/>
      <protection/>
    </xf>
    <xf numFmtId="174" fontId="42" fillId="34" borderId="15" xfId="48" applyNumberFormat="1" applyFont="1" applyFill="1" applyBorder="1" applyAlignment="1" applyProtection="1">
      <alignment horizontal="center" vertical="center" wrapText="1"/>
      <protection/>
    </xf>
    <xf numFmtId="173" fontId="5" fillId="0" borderId="0" xfId="48" applyFont="1" applyAlignment="1">
      <alignment wrapText="1"/>
    </xf>
    <xf numFmtId="0" fontId="4" fillId="0" borderId="0" xfId="0" applyFont="1" applyAlignment="1">
      <alignment wrapText="1"/>
    </xf>
    <xf numFmtId="0" fontId="4" fillId="35" borderId="0" xfId="0" applyFont="1" applyFill="1" applyAlignment="1">
      <alignment wrapText="1"/>
    </xf>
    <xf numFmtId="0" fontId="4" fillId="19" borderId="16" xfId="0" applyNumberFormat="1" applyFont="1" applyFill="1" applyBorder="1" applyAlignment="1" applyProtection="1">
      <alignment horizontal="center" vertical="center" wrapText="1"/>
      <protection locked="0"/>
    </xf>
    <xf numFmtId="0" fontId="4" fillId="19" borderId="16" xfId="0" applyFont="1" applyFill="1" applyBorder="1" applyAlignment="1" applyProtection="1">
      <alignment horizontal="center" vertical="center" wrapText="1"/>
      <protection locked="0"/>
    </xf>
    <xf numFmtId="174" fontId="5" fillId="19" borderId="16" xfId="48" applyNumberFormat="1" applyFont="1" applyFill="1" applyBorder="1" applyAlignment="1" applyProtection="1">
      <alignment horizontal="center" vertical="center" wrapText="1"/>
      <protection/>
    </xf>
    <xf numFmtId="49" fontId="4" fillId="19" borderId="16" xfId="0" applyNumberFormat="1" applyFont="1" applyFill="1" applyBorder="1" applyAlignment="1">
      <alignment horizontal="center" vertical="center" wrapText="1"/>
    </xf>
    <xf numFmtId="0" fontId="4" fillId="19" borderId="17" xfId="0" applyFont="1" applyFill="1" applyBorder="1" applyAlignment="1">
      <alignment horizontal="center" vertical="center" wrapText="1"/>
    </xf>
    <xf numFmtId="173" fontId="5" fillId="35" borderId="0" xfId="48" applyFont="1" applyFill="1" applyAlignment="1">
      <alignment wrapText="1"/>
    </xf>
    <xf numFmtId="0" fontId="4" fillId="18" borderId="16" xfId="0" applyFont="1" applyFill="1" applyBorder="1" applyAlignment="1" applyProtection="1">
      <alignment horizontal="center" vertical="center" wrapText="1"/>
      <protection locked="0"/>
    </xf>
    <xf numFmtId="183" fontId="4" fillId="18" borderId="16" xfId="0" applyNumberFormat="1" applyFont="1" applyFill="1" applyBorder="1" applyAlignment="1">
      <alignment horizontal="center" vertical="center" wrapText="1"/>
    </xf>
    <xf numFmtId="49" fontId="4" fillId="18" borderId="16" xfId="0" applyNumberFormat="1" applyFont="1" applyFill="1" applyBorder="1" applyAlignment="1">
      <alignment horizontal="center" vertical="center" wrapText="1"/>
    </xf>
    <xf numFmtId="0" fontId="4" fillId="18" borderId="16" xfId="0" applyNumberFormat="1" applyFont="1" applyFill="1" applyBorder="1" applyAlignment="1" applyProtection="1">
      <alignment horizontal="center" vertical="center" wrapText="1"/>
      <protection locked="0"/>
    </xf>
    <xf numFmtId="174" fontId="5" fillId="18" borderId="16" xfId="48" applyNumberFormat="1" applyFont="1" applyFill="1" applyBorder="1" applyAlignment="1" applyProtection="1">
      <alignment horizontal="center" vertical="center" wrapText="1"/>
      <protection/>
    </xf>
    <xf numFmtId="0" fontId="4" fillId="18" borderId="17" xfId="0" applyFont="1" applyFill="1" applyBorder="1" applyAlignment="1">
      <alignment horizontal="center" vertical="center" wrapText="1"/>
    </xf>
    <xf numFmtId="0" fontId="4" fillId="17" borderId="16" xfId="0" applyNumberFormat="1" applyFont="1" applyFill="1" applyBorder="1" applyAlignment="1">
      <alignment horizontal="center" vertical="center" wrapText="1"/>
    </xf>
    <xf numFmtId="0" fontId="4" fillId="17" borderId="16" xfId="0" applyFont="1" applyFill="1" applyBorder="1" applyAlignment="1" applyProtection="1">
      <alignment horizontal="center" vertical="center" wrapText="1"/>
      <protection locked="0"/>
    </xf>
    <xf numFmtId="49" fontId="4" fillId="17" borderId="16" xfId="0" applyNumberFormat="1" applyFont="1" applyFill="1" applyBorder="1" applyAlignment="1">
      <alignment horizontal="center" vertical="center" wrapText="1"/>
    </xf>
    <xf numFmtId="0" fontId="4" fillId="17" borderId="16" xfId="0" applyNumberFormat="1" applyFont="1" applyFill="1" applyBorder="1" applyAlignment="1" applyProtection="1">
      <alignment horizontal="center" vertical="center" wrapText="1"/>
      <protection locked="0"/>
    </xf>
    <xf numFmtId="174" fontId="5" fillId="17" borderId="16" xfId="48" applyNumberFormat="1" applyFont="1" applyFill="1" applyBorder="1" applyAlignment="1" applyProtection="1">
      <alignment horizontal="center" vertical="center" wrapText="1"/>
      <protection/>
    </xf>
    <xf numFmtId="0" fontId="4" fillId="17" borderId="17" xfId="0" applyFont="1" applyFill="1" applyBorder="1" applyAlignment="1">
      <alignment horizontal="center" vertical="center" wrapText="1"/>
    </xf>
    <xf numFmtId="183" fontId="4" fillId="17" borderId="16" xfId="0" applyNumberFormat="1"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36" borderId="16" xfId="0" applyFont="1" applyFill="1" applyBorder="1" applyAlignment="1" applyProtection="1">
      <alignment horizontal="center" vertical="center" wrapText="1"/>
      <protection locked="0"/>
    </xf>
    <xf numFmtId="183" fontId="4" fillId="36" borderId="16" xfId="0" applyNumberFormat="1" applyFont="1" applyFill="1" applyBorder="1" applyAlignment="1">
      <alignment horizontal="center" vertical="center" wrapText="1"/>
    </xf>
    <xf numFmtId="49" fontId="4" fillId="36" borderId="16" xfId="0" applyNumberFormat="1" applyFont="1" applyFill="1" applyBorder="1" applyAlignment="1">
      <alignment horizontal="center" vertical="center" wrapText="1"/>
    </xf>
    <xf numFmtId="0" fontId="4" fillId="36" borderId="16" xfId="0" applyNumberFormat="1" applyFont="1" applyFill="1" applyBorder="1" applyAlignment="1" applyProtection="1">
      <alignment horizontal="center" vertical="center" wrapText="1"/>
      <protection locked="0"/>
    </xf>
    <xf numFmtId="174" fontId="5" fillId="36" borderId="16" xfId="48" applyNumberFormat="1" applyFont="1" applyFill="1" applyBorder="1" applyAlignment="1" applyProtection="1">
      <alignment horizontal="center" vertical="center" wrapText="1"/>
      <protection/>
    </xf>
    <xf numFmtId="0" fontId="4" fillId="36" borderId="17" xfId="0" applyFont="1" applyFill="1" applyBorder="1" applyAlignment="1">
      <alignment horizontal="center" vertical="center" wrapText="1"/>
    </xf>
    <xf numFmtId="0" fontId="6" fillId="0" borderId="0" xfId="0" applyFont="1" applyFill="1" applyAlignment="1">
      <alignment wrapText="1"/>
    </xf>
    <xf numFmtId="0" fontId="4" fillId="0" borderId="0" xfId="0" applyFont="1" applyFill="1" applyAlignment="1">
      <alignment/>
    </xf>
    <xf numFmtId="174" fontId="4" fillId="0" borderId="0" xfId="48" applyNumberFormat="1" applyFont="1" applyFill="1" applyBorder="1" applyAlignment="1">
      <alignment wrapText="1"/>
    </xf>
    <xf numFmtId="174" fontId="6" fillId="0" borderId="0" xfId="48"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42" fillId="30" borderId="18" xfId="45" applyNumberFormat="1" applyFont="1" applyBorder="1" applyAlignment="1" applyProtection="1">
      <alignment wrapText="1"/>
      <protection/>
    </xf>
    <xf numFmtId="0" fontId="42" fillId="30" borderId="19" xfId="45" applyNumberFormat="1" applyFont="1" applyBorder="1" applyAlignment="1" applyProtection="1">
      <alignment horizontal="left" wrapText="1"/>
      <protection/>
    </xf>
    <xf numFmtId="0" fontId="42" fillId="30" borderId="20" xfId="45" applyNumberFormat="1" applyFont="1" applyBorder="1" applyAlignment="1" applyProtection="1">
      <alignment wrapText="1"/>
      <protection/>
    </xf>
    <xf numFmtId="0" fontId="4" fillId="0" borderId="0" xfId="0" applyFont="1" applyBorder="1" applyAlignment="1">
      <alignment wrapText="1"/>
    </xf>
    <xf numFmtId="174" fontId="4" fillId="0" borderId="0" xfId="48" applyNumberFormat="1" applyFont="1" applyBorder="1" applyAlignment="1">
      <alignment wrapText="1"/>
    </xf>
    <xf numFmtId="174" fontId="6" fillId="0" borderId="0" xfId="48"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6" fillId="0" borderId="21" xfId="0" applyFont="1" applyFill="1" applyBorder="1" applyAlignment="1">
      <alignment wrapText="1"/>
    </xf>
    <xf numFmtId="0" fontId="6" fillId="0" borderId="22" xfId="0" applyFont="1" applyFill="1" applyBorder="1" applyAlignment="1">
      <alignment wrapText="1"/>
    </xf>
    <xf numFmtId="0" fontId="6" fillId="0" borderId="23" xfId="0" applyFont="1" applyFill="1" applyBorder="1" applyAlignment="1">
      <alignment wrapText="1"/>
    </xf>
    <xf numFmtId="0" fontId="6" fillId="0" borderId="24" xfId="0" applyFont="1" applyFill="1" applyBorder="1" applyAlignment="1">
      <alignment wrapText="1"/>
    </xf>
    <xf numFmtId="0" fontId="6" fillId="0" borderId="25" xfId="0" applyFont="1" applyFill="1" applyBorder="1" applyAlignment="1">
      <alignment wrapText="1"/>
    </xf>
    <xf numFmtId="0" fontId="6" fillId="0" borderId="26" xfId="0" applyFont="1" applyFill="1" applyBorder="1" applyAlignment="1">
      <alignment wrapText="1"/>
    </xf>
    <xf numFmtId="174" fontId="4" fillId="0" borderId="0" xfId="48" applyNumberFormat="1" applyFont="1" applyAlignment="1">
      <alignment wrapText="1"/>
    </xf>
    <xf numFmtId="0" fontId="4" fillId="37" borderId="27" xfId="0" applyFont="1" applyFill="1" applyBorder="1" applyAlignment="1" applyProtection="1">
      <alignment horizontal="center" vertical="center" wrapText="1"/>
      <protection locked="0"/>
    </xf>
    <xf numFmtId="0" fontId="4" fillId="37" borderId="16" xfId="0" applyNumberFormat="1" applyFont="1" applyFill="1" applyBorder="1" applyAlignment="1" applyProtection="1">
      <alignment horizontal="center" vertical="center" wrapText="1"/>
      <protection locked="0"/>
    </xf>
    <xf numFmtId="183" fontId="4" fillId="37" borderId="16" xfId="0" applyNumberFormat="1" applyFont="1" applyFill="1" applyBorder="1" applyAlignment="1" applyProtection="1">
      <alignment horizontal="center" vertical="center" wrapText="1"/>
      <protection locked="0"/>
    </xf>
    <xf numFmtId="0" fontId="4" fillId="37" borderId="16" xfId="0" applyFont="1" applyFill="1" applyBorder="1" applyAlignment="1" applyProtection="1">
      <alignment horizontal="center" vertical="center" wrapText="1"/>
      <protection locked="0"/>
    </xf>
    <xf numFmtId="174" fontId="5" fillId="37" borderId="16" xfId="48" applyNumberFormat="1" applyFont="1" applyFill="1" applyBorder="1" applyAlignment="1" applyProtection="1">
      <alignment horizontal="center" vertical="center" wrapText="1"/>
      <protection/>
    </xf>
    <xf numFmtId="49" fontId="4" fillId="37" borderId="16" xfId="0" applyNumberFormat="1"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8" borderId="16" xfId="0" applyNumberFormat="1" applyFont="1" applyFill="1" applyBorder="1" applyAlignment="1" applyProtection="1">
      <alignment horizontal="center" vertical="center" wrapText="1"/>
      <protection locked="0"/>
    </xf>
    <xf numFmtId="0" fontId="4" fillId="38" borderId="16" xfId="0" applyFont="1" applyFill="1" applyBorder="1" applyAlignment="1" applyProtection="1">
      <alignment horizontal="center" vertical="center" wrapText="1"/>
      <protection locked="0"/>
    </xf>
    <xf numFmtId="174" fontId="5" fillId="38" borderId="16" xfId="48" applyNumberFormat="1" applyFont="1" applyFill="1" applyBorder="1" applyAlignment="1" applyProtection="1">
      <alignment horizontal="center" vertical="center" wrapText="1"/>
      <protection/>
    </xf>
    <xf numFmtId="49" fontId="4" fillId="38" borderId="16" xfId="0" applyNumberFormat="1" applyFont="1" applyFill="1" applyBorder="1" applyAlignment="1">
      <alignment horizontal="center" vertical="center" wrapText="1"/>
    </xf>
    <xf numFmtId="0" fontId="4" fillId="38" borderId="17" xfId="0" applyFont="1" applyFill="1" applyBorder="1" applyAlignment="1">
      <alignment horizontal="center" vertical="center" wrapText="1"/>
    </xf>
    <xf numFmtId="0" fontId="4" fillId="39" borderId="27" xfId="0" applyFont="1" applyFill="1" applyBorder="1" applyAlignment="1" applyProtection="1">
      <alignment horizontal="center" vertical="center" wrapText="1"/>
      <protection locked="0"/>
    </xf>
    <xf numFmtId="0" fontId="4" fillId="39" borderId="16" xfId="0" applyNumberFormat="1" applyFont="1" applyFill="1" applyBorder="1" applyAlignment="1" applyProtection="1">
      <alignment horizontal="center" vertical="center" wrapText="1"/>
      <protection locked="0"/>
    </xf>
    <xf numFmtId="183" fontId="4" fillId="39" borderId="16" xfId="0" applyNumberFormat="1" applyFont="1" applyFill="1" applyBorder="1" applyAlignment="1" applyProtection="1">
      <alignment horizontal="center" vertical="center" wrapText="1"/>
      <protection locked="0"/>
    </xf>
    <xf numFmtId="0" fontId="4" fillId="39" borderId="16" xfId="0" applyFont="1" applyFill="1" applyBorder="1" applyAlignment="1" applyProtection="1">
      <alignment horizontal="center" vertical="center" wrapText="1"/>
      <protection locked="0"/>
    </xf>
    <xf numFmtId="174" fontId="5" fillId="39" borderId="16" xfId="48" applyNumberFormat="1" applyFont="1" applyFill="1" applyBorder="1" applyAlignment="1" applyProtection="1">
      <alignment horizontal="center" vertical="center" wrapText="1"/>
      <protection/>
    </xf>
    <xf numFmtId="49" fontId="4" fillId="39" borderId="16" xfId="0" applyNumberFormat="1" applyFont="1" applyFill="1" applyBorder="1" applyAlignment="1">
      <alignment horizontal="center" vertical="center" wrapText="1"/>
    </xf>
    <xf numFmtId="0" fontId="4" fillId="39" borderId="17" xfId="0" applyFont="1" applyFill="1" applyBorder="1" applyAlignment="1">
      <alignment horizontal="center" vertical="center" wrapText="1"/>
    </xf>
    <xf numFmtId="0" fontId="4" fillId="14" borderId="27" xfId="0" applyFont="1" applyFill="1" applyBorder="1" applyAlignment="1" applyProtection="1">
      <alignment horizontal="center" vertical="center" wrapText="1"/>
      <protection locked="0"/>
    </xf>
    <xf numFmtId="0" fontId="4" fillId="14" borderId="16" xfId="0" applyNumberFormat="1" applyFont="1" applyFill="1" applyBorder="1" applyAlignment="1" applyProtection="1">
      <alignment horizontal="center" vertical="center" wrapText="1"/>
      <protection locked="0"/>
    </xf>
    <xf numFmtId="0" fontId="4" fillId="14" borderId="16" xfId="0" applyFont="1" applyFill="1" applyBorder="1" applyAlignment="1" applyProtection="1">
      <alignment horizontal="center" vertical="center" wrapText="1"/>
      <protection locked="0"/>
    </xf>
    <xf numFmtId="174" fontId="5" fillId="14" borderId="16" xfId="48" applyNumberFormat="1" applyFont="1" applyFill="1" applyBorder="1" applyAlignment="1" applyProtection="1">
      <alignment horizontal="center" vertical="center" wrapText="1"/>
      <protection/>
    </xf>
    <xf numFmtId="49" fontId="4" fillId="14" borderId="16" xfId="0" applyNumberFormat="1" applyFont="1" applyFill="1" applyBorder="1" applyAlignment="1">
      <alignment horizontal="center" vertical="center" wrapText="1"/>
    </xf>
    <xf numFmtId="0" fontId="4" fillId="14" borderId="17" xfId="0" applyFont="1" applyFill="1" applyBorder="1" applyAlignment="1">
      <alignment horizontal="center" vertical="center" wrapText="1"/>
    </xf>
    <xf numFmtId="0" fontId="4" fillId="15" borderId="16" xfId="0" applyNumberFormat="1" applyFont="1" applyFill="1" applyBorder="1" applyAlignment="1" applyProtection="1">
      <alignment horizontal="center" vertical="center" wrapText="1"/>
      <protection locked="0"/>
    </xf>
    <xf numFmtId="174" fontId="5" fillId="15" borderId="16" xfId="48" applyNumberFormat="1" applyFont="1" applyFill="1" applyBorder="1" applyAlignment="1" applyProtection="1">
      <alignment horizontal="center" vertical="center" wrapText="1"/>
      <protection/>
    </xf>
    <xf numFmtId="49" fontId="4" fillId="15" borderId="16" xfId="0" applyNumberFormat="1" applyFont="1" applyFill="1" applyBorder="1" applyAlignment="1">
      <alignment horizontal="center" vertical="center" wrapText="1"/>
    </xf>
    <xf numFmtId="0" fontId="4" fillId="15" borderId="17" xfId="0" applyFont="1" applyFill="1" applyBorder="1" applyAlignment="1">
      <alignment horizontal="center" vertical="center" wrapText="1"/>
    </xf>
    <xf numFmtId="0" fontId="4" fillId="16" borderId="27" xfId="0" applyFont="1" applyFill="1" applyBorder="1" applyAlignment="1" applyProtection="1">
      <alignment horizontal="center" vertical="center" wrapText="1"/>
      <protection locked="0"/>
    </xf>
    <xf numFmtId="0" fontId="4" fillId="16" borderId="16" xfId="0" applyNumberFormat="1" applyFont="1" applyFill="1" applyBorder="1" applyAlignment="1" applyProtection="1">
      <alignment horizontal="center" vertical="center" wrapText="1"/>
      <protection locked="0"/>
    </xf>
    <xf numFmtId="0" fontId="4" fillId="16" borderId="16" xfId="0" applyFont="1" applyFill="1" applyBorder="1" applyAlignment="1" applyProtection="1">
      <alignment horizontal="center" vertical="center" wrapText="1"/>
      <protection locked="0"/>
    </xf>
    <xf numFmtId="174" fontId="5" fillId="16" borderId="16" xfId="48" applyNumberFormat="1" applyFont="1" applyFill="1" applyBorder="1" applyAlignment="1" applyProtection="1">
      <alignment horizontal="center" vertical="center" wrapText="1"/>
      <protection/>
    </xf>
    <xf numFmtId="49" fontId="4" fillId="16" borderId="16" xfId="0" applyNumberFormat="1" applyFont="1" applyFill="1" applyBorder="1" applyAlignment="1">
      <alignment horizontal="center" vertical="center" wrapText="1"/>
    </xf>
    <xf numFmtId="0" fontId="4" fillId="16" borderId="17" xfId="0" applyFont="1" applyFill="1" applyBorder="1" applyAlignment="1">
      <alignment horizontal="center" vertical="center" wrapText="1"/>
    </xf>
    <xf numFmtId="0" fontId="4" fillId="17" borderId="27" xfId="0" applyFont="1" applyFill="1" applyBorder="1" applyAlignment="1" applyProtection="1">
      <alignment horizontal="center" vertical="center" wrapText="1"/>
      <protection locked="0"/>
    </xf>
    <xf numFmtId="0" fontId="4" fillId="19" borderId="27" xfId="0" applyFont="1" applyFill="1" applyBorder="1" applyAlignment="1" applyProtection="1">
      <alignment horizontal="center" vertical="center" wrapText="1"/>
      <protection locked="0"/>
    </xf>
    <xf numFmtId="1" fontId="4" fillId="38" borderId="27" xfId="0" applyNumberFormat="1" applyFont="1" applyFill="1" applyBorder="1" applyAlignment="1">
      <alignment horizontal="center" vertical="center" wrapText="1"/>
    </xf>
    <xf numFmtId="183" fontId="4" fillId="38" borderId="16" xfId="0" applyNumberFormat="1" applyFont="1" applyFill="1" applyBorder="1" applyAlignment="1">
      <alignment horizontal="center" vertical="center" wrapText="1"/>
    </xf>
    <xf numFmtId="0" fontId="4" fillId="39" borderId="16" xfId="0" applyNumberFormat="1" applyFont="1" applyFill="1" applyBorder="1" applyAlignment="1">
      <alignment horizontal="center" vertical="center" wrapText="1"/>
    </xf>
    <xf numFmtId="1" fontId="4" fillId="14" borderId="27" xfId="0" applyNumberFormat="1" applyFont="1" applyFill="1" applyBorder="1" applyAlignment="1">
      <alignment horizontal="center" vertical="center" wrapText="1"/>
    </xf>
    <xf numFmtId="183" fontId="4" fillId="14" borderId="16" xfId="0" applyNumberFormat="1" applyFont="1" applyFill="1" applyBorder="1" applyAlignment="1">
      <alignment horizontal="center" vertical="center" wrapText="1"/>
    </xf>
    <xf numFmtId="0" fontId="4" fillId="15" borderId="27" xfId="0" applyNumberFormat="1" applyFont="1" applyFill="1" applyBorder="1" applyAlignment="1">
      <alignment horizontal="center" vertical="center" wrapText="1"/>
    </xf>
    <xf numFmtId="0" fontId="4" fillId="15" borderId="16" xfId="0" applyNumberFormat="1" applyFont="1" applyFill="1" applyBorder="1" applyAlignment="1">
      <alignment horizontal="center" vertical="center" wrapText="1"/>
    </xf>
    <xf numFmtId="183" fontId="4" fillId="15" borderId="16" xfId="0" applyNumberFormat="1" applyFont="1" applyFill="1" applyBorder="1" applyAlignment="1">
      <alignment horizontal="center" vertical="center" wrapText="1"/>
    </xf>
    <xf numFmtId="1" fontId="4" fillId="15" borderId="27" xfId="0" applyNumberFormat="1" applyFont="1" applyFill="1" applyBorder="1" applyAlignment="1">
      <alignment horizontal="center" vertical="center" wrapText="1"/>
    </xf>
    <xf numFmtId="0" fontId="4" fillId="15" borderId="16" xfId="0" applyFont="1" applyFill="1" applyBorder="1" applyAlignment="1">
      <alignment horizontal="center" vertical="center" wrapText="1"/>
    </xf>
    <xf numFmtId="0" fontId="4" fillId="16" borderId="27" xfId="0" applyNumberFormat="1" applyFont="1" applyFill="1" applyBorder="1" applyAlignment="1">
      <alignment horizontal="center" vertical="center" wrapText="1"/>
    </xf>
    <xf numFmtId="0" fontId="4" fillId="16" borderId="16" xfId="0" applyNumberFormat="1" applyFont="1" applyFill="1" applyBorder="1" applyAlignment="1">
      <alignment horizontal="center" vertical="center" wrapText="1"/>
    </xf>
    <xf numFmtId="183" fontId="4" fillId="16" borderId="16" xfId="0" applyNumberFormat="1" applyFont="1" applyFill="1" applyBorder="1" applyAlignment="1">
      <alignment horizontal="center" vertical="center" wrapText="1"/>
    </xf>
    <xf numFmtId="1" fontId="4" fillId="17" borderId="27" xfId="0" applyNumberFormat="1" applyFont="1" applyFill="1" applyBorder="1" applyAlignment="1">
      <alignment horizontal="center" vertical="center" wrapText="1"/>
    </xf>
    <xf numFmtId="0" fontId="4" fillId="18" borderId="27" xfId="0" applyNumberFormat="1" applyFont="1" applyFill="1" applyBorder="1" applyAlignment="1" applyProtection="1">
      <alignment horizontal="center" vertical="center" wrapText="1"/>
      <protection locked="0"/>
    </xf>
    <xf numFmtId="0" fontId="4" fillId="18" borderId="16" xfId="0" applyNumberFormat="1" applyFont="1" applyFill="1" applyBorder="1" applyAlignment="1">
      <alignment horizontal="center" vertical="center" wrapText="1"/>
    </xf>
    <xf numFmtId="0" fontId="4" fillId="18" borderId="16" xfId="0" applyFont="1" applyFill="1" applyBorder="1" applyAlignment="1">
      <alignment horizontal="center" vertical="center" wrapText="1"/>
    </xf>
    <xf numFmtId="0" fontId="4" fillId="18" borderId="27" xfId="0" applyFont="1" applyFill="1" applyBorder="1" applyAlignment="1" applyProtection="1">
      <alignment horizontal="center" vertical="center" wrapText="1"/>
      <protection locked="0"/>
    </xf>
    <xf numFmtId="0" fontId="4" fillId="19" borderId="27" xfId="0" applyNumberFormat="1" applyFont="1" applyFill="1" applyBorder="1" applyAlignment="1">
      <alignment horizontal="center" vertical="center" wrapText="1"/>
    </xf>
    <xf numFmtId="0" fontId="4" fillId="19" borderId="16" xfId="0" applyNumberFormat="1" applyFont="1" applyFill="1" applyBorder="1" applyAlignment="1">
      <alignment horizontal="center" vertical="center" wrapText="1"/>
    </xf>
    <xf numFmtId="183" fontId="4" fillId="19" borderId="16" xfId="0" applyNumberFormat="1" applyFont="1" applyFill="1" applyBorder="1" applyAlignment="1">
      <alignment horizontal="center" vertical="center" wrapText="1"/>
    </xf>
    <xf numFmtId="0" fontId="4" fillId="19" borderId="16" xfId="0" applyFont="1" applyFill="1" applyBorder="1" applyAlignment="1">
      <alignment horizontal="center" vertical="center" wrapText="1"/>
    </xf>
    <xf numFmtId="1" fontId="4" fillId="36" borderId="27" xfId="0" applyNumberFormat="1" applyFont="1" applyFill="1" applyBorder="1" applyAlignment="1">
      <alignment horizontal="center" vertical="center" wrapText="1"/>
    </xf>
    <xf numFmtId="0" fontId="4" fillId="36" borderId="27" xfId="0" applyFont="1" applyFill="1" applyBorder="1" applyAlignment="1" applyProtection="1">
      <alignment horizontal="center" vertical="center" wrapText="1"/>
      <protection locked="0"/>
    </xf>
    <xf numFmtId="0" fontId="4" fillId="40" borderId="27" xfId="0" applyNumberFormat="1" applyFont="1" applyFill="1" applyBorder="1" applyAlignment="1">
      <alignment horizontal="center" vertical="center" wrapText="1"/>
    </xf>
    <xf numFmtId="0" fontId="4" fillId="40" borderId="16" xfId="0" applyFont="1" applyFill="1" applyBorder="1" applyAlignment="1" applyProtection="1">
      <alignment horizontal="center" vertical="center" wrapText="1"/>
      <protection locked="0"/>
    </xf>
    <xf numFmtId="183" fontId="4" fillId="40" borderId="16" xfId="0" applyNumberFormat="1" applyFont="1" applyFill="1" applyBorder="1" applyAlignment="1">
      <alignment horizontal="center" vertical="center" wrapText="1"/>
    </xf>
    <xf numFmtId="0" fontId="4" fillId="40" borderId="16" xfId="0" applyNumberFormat="1" applyFont="1" applyFill="1" applyBorder="1" applyAlignment="1">
      <alignment horizontal="center" vertical="center" wrapText="1"/>
    </xf>
    <xf numFmtId="0" fontId="4" fillId="40" borderId="16" xfId="0" applyNumberFormat="1" applyFont="1" applyFill="1" applyBorder="1" applyAlignment="1" applyProtection="1">
      <alignment horizontal="center" vertical="center" wrapText="1"/>
      <protection locked="0"/>
    </xf>
    <xf numFmtId="174" fontId="5" fillId="40" borderId="16" xfId="48" applyNumberFormat="1" applyFont="1" applyFill="1" applyBorder="1" applyAlignment="1" applyProtection="1">
      <alignment horizontal="center" vertical="center" wrapText="1"/>
      <protection/>
    </xf>
    <xf numFmtId="49" fontId="4" fillId="40" borderId="16" xfId="0" applyNumberFormat="1" applyFont="1" applyFill="1" applyBorder="1" applyAlignment="1">
      <alignment horizontal="center" vertical="center" wrapText="1"/>
    </xf>
    <xf numFmtId="0" fontId="4" fillId="40" borderId="17" xfId="0" applyFont="1" applyFill="1" applyBorder="1" applyAlignment="1">
      <alignment horizontal="center" vertical="center" wrapText="1"/>
    </xf>
    <xf numFmtId="173" fontId="5" fillId="40" borderId="0" xfId="48" applyFont="1" applyFill="1" applyAlignment="1">
      <alignment wrapText="1"/>
    </xf>
    <xf numFmtId="0" fontId="4" fillId="40" borderId="27" xfId="0" applyFont="1" applyFill="1" applyBorder="1" applyAlignment="1" applyProtection="1">
      <alignment horizontal="center" vertical="center" wrapText="1"/>
      <protection locked="0"/>
    </xf>
    <xf numFmtId="1" fontId="4" fillId="41" borderId="27" xfId="0" applyNumberFormat="1" applyFont="1" applyFill="1" applyBorder="1" applyAlignment="1">
      <alignment horizontal="center" vertical="center" wrapText="1"/>
    </xf>
    <xf numFmtId="0" fontId="4" fillId="41" borderId="16" xfId="0" applyFont="1" applyFill="1" applyBorder="1" applyAlignment="1" applyProtection="1">
      <alignment horizontal="center" vertical="center" wrapText="1"/>
      <protection locked="0"/>
    </xf>
    <xf numFmtId="183" fontId="4" fillId="41" borderId="16" xfId="0" applyNumberFormat="1" applyFont="1" applyFill="1" applyBorder="1" applyAlignment="1">
      <alignment horizontal="center" vertical="center" wrapText="1"/>
    </xf>
    <xf numFmtId="49" fontId="4" fillId="41" borderId="16" xfId="0" applyNumberFormat="1" applyFont="1" applyFill="1" applyBorder="1" applyAlignment="1">
      <alignment horizontal="center" vertical="center" wrapText="1"/>
    </xf>
    <xf numFmtId="0" fontId="4" fillId="41" borderId="16" xfId="0" applyNumberFormat="1" applyFont="1" applyFill="1" applyBorder="1" applyAlignment="1" applyProtection="1">
      <alignment horizontal="center" vertical="center" wrapText="1"/>
      <protection locked="0"/>
    </xf>
    <xf numFmtId="174" fontId="5" fillId="41" borderId="16" xfId="48" applyNumberFormat="1" applyFont="1" applyFill="1" applyBorder="1" applyAlignment="1" applyProtection="1">
      <alignment horizontal="center" vertical="center" wrapText="1"/>
      <protection/>
    </xf>
    <xf numFmtId="0" fontId="4" fillId="41" borderId="17" xfId="0" applyFont="1" applyFill="1" applyBorder="1" applyAlignment="1">
      <alignment horizontal="center" vertical="center" wrapText="1"/>
    </xf>
    <xf numFmtId="0" fontId="4" fillId="41" borderId="27" xfId="0" applyFont="1" applyFill="1" applyBorder="1" applyAlignment="1" applyProtection="1">
      <alignment horizontal="center" vertical="center" wrapText="1"/>
      <protection locked="0"/>
    </xf>
    <xf numFmtId="0" fontId="4" fillId="41" borderId="27" xfId="0" applyNumberFormat="1" applyFont="1" applyFill="1" applyBorder="1" applyAlignment="1">
      <alignment horizontal="center" vertical="center" wrapText="1"/>
    </xf>
    <xf numFmtId="0" fontId="4" fillId="41" borderId="16" xfId="0" applyNumberFormat="1" applyFont="1" applyFill="1" applyBorder="1" applyAlignment="1">
      <alignment horizontal="center" vertical="center" wrapText="1"/>
    </xf>
    <xf numFmtId="1" fontId="4" fillId="0" borderId="27" xfId="0" applyNumberFormat="1" applyFont="1" applyFill="1" applyBorder="1" applyAlignment="1">
      <alignment horizontal="center" vertical="center" wrapText="1"/>
    </xf>
    <xf numFmtId="0" fontId="4" fillId="0" borderId="16" xfId="0" applyFont="1" applyFill="1" applyBorder="1" applyAlignment="1" applyProtection="1">
      <alignment horizontal="center" vertical="center" wrapText="1"/>
      <protection locked="0"/>
    </xf>
    <xf numFmtId="183" fontId="4" fillId="0" borderId="16"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4" fillId="0" borderId="16" xfId="0" applyNumberFormat="1" applyFont="1" applyFill="1" applyBorder="1" applyAlignment="1" applyProtection="1">
      <alignment horizontal="center" vertical="center" wrapText="1"/>
      <protection locked="0"/>
    </xf>
    <xf numFmtId="174" fontId="5" fillId="0" borderId="16" xfId="48" applyNumberFormat="1" applyFont="1" applyFill="1" applyBorder="1" applyAlignment="1" applyProtection="1">
      <alignment horizontal="center" vertical="center" wrapText="1"/>
      <protection/>
    </xf>
    <xf numFmtId="0" fontId="4" fillId="0" borderId="17" xfId="0"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1" fontId="4" fillId="0" borderId="28" xfId="0" applyNumberFormat="1" applyFont="1" applyFill="1" applyBorder="1" applyAlignment="1">
      <alignment horizontal="center" vertical="center" wrapText="1"/>
    </xf>
    <xf numFmtId="0" fontId="4" fillId="0" borderId="29" xfId="0" applyFont="1" applyFill="1" applyBorder="1" applyAlignment="1" applyProtection="1">
      <alignment horizontal="center" vertical="center" wrapText="1"/>
      <protection locked="0"/>
    </xf>
    <xf numFmtId="183" fontId="4" fillId="0" borderId="29"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4" fillId="0" borderId="29" xfId="0" applyNumberFormat="1" applyFont="1" applyFill="1" applyBorder="1" applyAlignment="1" applyProtection="1">
      <alignment horizontal="center" vertical="center" wrapText="1"/>
      <protection locked="0"/>
    </xf>
    <xf numFmtId="174" fontId="5" fillId="0" borderId="29" xfId="48" applyNumberFormat="1" applyFont="1" applyFill="1" applyBorder="1" applyAlignment="1" applyProtection="1">
      <alignment horizontal="center" vertical="center" wrapText="1"/>
      <protection/>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_BuiltIn_Énfasis1 1"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4C4C4C"/>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sa.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B1:N194"/>
  <sheetViews>
    <sheetView tabSelected="1" zoomScale="70" zoomScaleNormal="70" zoomScalePageLayoutView="0" workbookViewId="0" topLeftCell="D1">
      <selection activeCell="F17" sqref="F17"/>
    </sheetView>
  </sheetViews>
  <sheetFormatPr defaultColWidth="4.7109375" defaultRowHeight="15"/>
  <cols>
    <col min="1" max="1" width="4.7109375" style="1" customWidth="1"/>
    <col min="2" max="2" width="42.140625" style="23" customWidth="1"/>
    <col min="3" max="3" width="48.28125" style="23" customWidth="1"/>
    <col min="4" max="4" width="22.28125" style="23" customWidth="1"/>
    <col min="5" max="5" width="19.00390625" style="23" customWidth="1"/>
    <col min="6" max="6" width="18.57421875" style="23" customWidth="1"/>
    <col min="7" max="7" width="16.7109375" style="23" customWidth="1"/>
    <col min="8" max="8" width="20.00390625" style="72" bestFit="1" customWidth="1"/>
    <col min="9" max="9" width="27.140625" style="72" customWidth="1"/>
    <col min="10" max="10" width="19.57421875" style="23" hidden="1" customWidth="1"/>
    <col min="11" max="11" width="20.140625" style="23" hidden="1" customWidth="1"/>
    <col min="12" max="12" width="20.28125" style="23" hidden="1" customWidth="1"/>
    <col min="13" max="13" width="31.00390625" style="65" customWidth="1"/>
    <col min="14" max="14" width="4.7109375" style="22" customWidth="1"/>
    <col min="15" max="16384" width="4.7109375" style="23" customWidth="1"/>
  </cols>
  <sheetData>
    <row r="1" spans="8:14" s="1" customFormat="1" ht="15.75">
      <c r="H1" s="2"/>
      <c r="I1" s="2"/>
      <c r="M1" s="3"/>
      <c r="N1" s="4"/>
    </row>
    <row r="2" spans="2:14" s="1" customFormat="1" ht="15.75">
      <c r="B2" s="5" t="s">
        <v>0</v>
      </c>
      <c r="D2" s="6"/>
      <c r="E2" s="6"/>
      <c r="F2" s="6"/>
      <c r="G2" s="6"/>
      <c r="H2" s="2"/>
      <c r="I2" s="2"/>
      <c r="M2" s="3"/>
      <c r="N2" s="4"/>
    </row>
    <row r="3" spans="2:14" s="1" customFormat="1" ht="15.75">
      <c r="B3" s="5"/>
      <c r="D3" s="6"/>
      <c r="E3" s="7"/>
      <c r="F3" s="8"/>
      <c r="G3" s="6"/>
      <c r="H3" s="2"/>
      <c r="I3" s="2"/>
      <c r="M3" s="3"/>
      <c r="N3" s="4"/>
    </row>
    <row r="4" spans="2:14" s="1" customFormat="1" ht="16.5" thickBot="1">
      <c r="B4" s="5" t="s">
        <v>1</v>
      </c>
      <c r="D4" s="6"/>
      <c r="E4" s="9"/>
      <c r="F4" s="8"/>
      <c r="G4" s="6"/>
      <c r="H4" s="2"/>
      <c r="I4" s="2"/>
      <c r="M4" s="3"/>
      <c r="N4" s="4"/>
    </row>
    <row r="5" spans="2:14" s="1" customFormat="1" ht="16.5" thickBot="1">
      <c r="B5" s="10" t="s">
        <v>2</v>
      </c>
      <c r="C5" s="10" t="s">
        <v>3</v>
      </c>
      <c r="D5" s="6"/>
      <c r="E5" s="168" t="s">
        <v>4</v>
      </c>
      <c r="F5" s="169"/>
      <c r="G5" s="169"/>
      <c r="H5" s="170"/>
      <c r="I5" s="2"/>
      <c r="M5" s="3"/>
      <c r="N5" s="4"/>
    </row>
    <row r="6" spans="2:14" s="1" customFormat="1" ht="16.5" thickBot="1">
      <c r="B6" s="11" t="s">
        <v>5</v>
      </c>
      <c r="C6" s="10" t="s">
        <v>6</v>
      </c>
      <c r="D6" s="6"/>
      <c r="E6" s="171"/>
      <c r="F6" s="172"/>
      <c r="G6" s="172"/>
      <c r="H6" s="173"/>
      <c r="I6" s="2"/>
      <c r="M6" s="3"/>
      <c r="N6" s="4"/>
    </row>
    <row r="7" spans="2:14" s="1" customFormat="1" ht="16.5" thickBot="1">
      <c r="B7" s="10" t="s">
        <v>7</v>
      </c>
      <c r="C7" s="12">
        <v>7750434</v>
      </c>
      <c r="D7" s="6"/>
      <c r="E7" s="171"/>
      <c r="F7" s="172"/>
      <c r="G7" s="172"/>
      <c r="H7" s="173"/>
      <c r="I7" s="2"/>
      <c r="M7" s="3"/>
      <c r="N7" s="4"/>
    </row>
    <row r="8" spans="2:14" s="1" customFormat="1" ht="16.5" thickBot="1">
      <c r="B8" s="10" t="s">
        <v>8</v>
      </c>
      <c r="C8" s="13" t="s">
        <v>9</v>
      </c>
      <c r="D8" s="6"/>
      <c r="E8" s="171"/>
      <c r="F8" s="172"/>
      <c r="G8" s="172"/>
      <c r="H8" s="173"/>
      <c r="I8" s="2"/>
      <c r="M8" s="3"/>
      <c r="N8" s="4"/>
    </row>
    <row r="9" spans="2:14" s="1" customFormat="1" ht="256.5" thickBot="1">
      <c r="B9" s="10" t="s">
        <v>10</v>
      </c>
      <c r="C9" s="10" t="s">
        <v>195</v>
      </c>
      <c r="D9" s="6"/>
      <c r="E9" s="174"/>
      <c r="F9" s="175"/>
      <c r="G9" s="175"/>
      <c r="H9" s="176"/>
      <c r="I9" s="2"/>
      <c r="M9" s="3"/>
      <c r="N9" s="4"/>
    </row>
    <row r="10" spans="2:14" s="1" customFormat="1" ht="136.5" thickBot="1">
      <c r="B10" s="10" t="s">
        <v>11</v>
      </c>
      <c r="C10" s="14" t="s">
        <v>50</v>
      </c>
      <c r="D10" s="6"/>
      <c r="E10" s="7"/>
      <c r="F10" s="8"/>
      <c r="G10" s="6"/>
      <c r="H10" s="2"/>
      <c r="I10" s="2"/>
      <c r="M10" s="3"/>
      <c r="N10" s="4"/>
    </row>
    <row r="11" spans="2:14" s="1" customFormat="1" ht="16.5" thickBot="1">
      <c r="B11" s="10" t="s">
        <v>12</v>
      </c>
      <c r="C11" s="10" t="s">
        <v>13</v>
      </c>
      <c r="D11" s="6"/>
      <c r="E11" s="168" t="s">
        <v>14</v>
      </c>
      <c r="F11" s="169"/>
      <c r="G11" s="169"/>
      <c r="H11" s="170"/>
      <c r="I11" s="2"/>
      <c r="M11" s="3"/>
      <c r="N11" s="4"/>
    </row>
    <row r="12" spans="2:14" s="1" customFormat="1" ht="16.5" thickBot="1">
      <c r="B12" s="10" t="s">
        <v>15</v>
      </c>
      <c r="C12" s="15">
        <f>SUM(I19:I159)</f>
        <v>71369246999.5</v>
      </c>
      <c r="D12" s="6"/>
      <c r="E12" s="171"/>
      <c r="F12" s="172"/>
      <c r="G12" s="172"/>
      <c r="H12" s="173"/>
      <c r="I12" s="2"/>
      <c r="M12" s="3"/>
      <c r="N12" s="4"/>
    </row>
    <row r="13" spans="2:14" s="1" customFormat="1" ht="16.5" thickBot="1">
      <c r="B13" s="10" t="s">
        <v>16</v>
      </c>
      <c r="C13" s="16">
        <v>206560760</v>
      </c>
      <c r="E13" s="171"/>
      <c r="F13" s="172"/>
      <c r="G13" s="172"/>
      <c r="H13" s="173"/>
      <c r="I13" s="2"/>
      <c r="M13" s="3"/>
      <c r="N13" s="4"/>
    </row>
    <row r="14" spans="2:14" s="1" customFormat="1" ht="16.5" thickBot="1">
      <c r="B14" s="10" t="s">
        <v>17</v>
      </c>
      <c r="C14" s="15">
        <v>20656076</v>
      </c>
      <c r="E14" s="171"/>
      <c r="F14" s="172"/>
      <c r="G14" s="172"/>
      <c r="H14" s="173"/>
      <c r="I14" s="2"/>
      <c r="M14" s="3"/>
      <c r="N14" s="4"/>
    </row>
    <row r="15" spans="2:14" s="1" customFormat="1" ht="16.5" thickBot="1">
      <c r="B15" s="10" t="s">
        <v>18</v>
      </c>
      <c r="C15" s="17">
        <v>42766</v>
      </c>
      <c r="E15" s="174"/>
      <c r="F15" s="175"/>
      <c r="G15" s="175"/>
      <c r="H15" s="176"/>
      <c r="I15" s="2"/>
      <c r="M15" s="3"/>
      <c r="N15" s="4"/>
    </row>
    <row r="16" spans="8:14" s="1" customFormat="1" ht="15.75">
      <c r="H16" s="2"/>
      <c r="I16" s="2"/>
      <c r="M16" s="3"/>
      <c r="N16" s="4"/>
    </row>
    <row r="17" spans="2:14" s="1" customFormat="1" ht="16.5" thickBot="1">
      <c r="B17" s="5" t="s">
        <v>19</v>
      </c>
      <c r="H17" s="2"/>
      <c r="I17" s="2"/>
      <c r="M17" s="3"/>
      <c r="N17" s="4"/>
    </row>
    <row r="18" spans="2:13" ht="47.25">
      <c r="B18" s="18" t="s">
        <v>20</v>
      </c>
      <c r="C18" s="19" t="s">
        <v>21</v>
      </c>
      <c r="D18" s="19" t="s">
        <v>22</v>
      </c>
      <c r="E18" s="19" t="s">
        <v>23</v>
      </c>
      <c r="F18" s="19" t="s">
        <v>24</v>
      </c>
      <c r="G18" s="19" t="s">
        <v>25</v>
      </c>
      <c r="H18" s="20" t="s">
        <v>26</v>
      </c>
      <c r="I18" s="20" t="s">
        <v>27</v>
      </c>
      <c r="J18" s="19" t="s">
        <v>28</v>
      </c>
      <c r="K18" s="19" t="s">
        <v>29</v>
      </c>
      <c r="L18" s="19" t="s">
        <v>30</v>
      </c>
      <c r="M18" s="21" t="s">
        <v>197</v>
      </c>
    </row>
    <row r="19" spans="2:14" s="24" customFormat="1" ht="90">
      <c r="B19" s="73">
        <v>72121400</v>
      </c>
      <c r="C19" s="74" t="s">
        <v>51</v>
      </c>
      <c r="D19" s="75">
        <v>42809</v>
      </c>
      <c r="E19" s="76" t="s">
        <v>31</v>
      </c>
      <c r="F19" s="76" t="s">
        <v>36</v>
      </c>
      <c r="G19" s="74" t="s">
        <v>32</v>
      </c>
      <c r="H19" s="77">
        <v>330000000</v>
      </c>
      <c r="I19" s="77">
        <f aca="true" t="shared" si="0" ref="I19:I80">+H19</f>
        <v>330000000</v>
      </c>
      <c r="J19" s="78" t="s">
        <v>33</v>
      </c>
      <c r="K19" s="78" t="s">
        <v>34</v>
      </c>
      <c r="L19" s="78" t="s">
        <v>35</v>
      </c>
      <c r="M19" s="79" t="s">
        <v>198</v>
      </c>
      <c r="N19" s="30"/>
    </row>
    <row r="20" spans="2:14" s="24" customFormat="1" ht="90">
      <c r="B20" s="73">
        <v>80101500</v>
      </c>
      <c r="C20" s="74" t="s">
        <v>112</v>
      </c>
      <c r="D20" s="75">
        <v>42809</v>
      </c>
      <c r="E20" s="76" t="s">
        <v>31</v>
      </c>
      <c r="F20" s="76" t="s">
        <v>162</v>
      </c>
      <c r="G20" s="74" t="s">
        <v>32</v>
      </c>
      <c r="H20" s="77">
        <v>30000000</v>
      </c>
      <c r="I20" s="77">
        <f t="shared" si="0"/>
        <v>30000000</v>
      </c>
      <c r="J20" s="78" t="s">
        <v>33</v>
      </c>
      <c r="K20" s="78" t="s">
        <v>34</v>
      </c>
      <c r="L20" s="78" t="s">
        <v>35</v>
      </c>
      <c r="M20" s="79" t="s">
        <v>198</v>
      </c>
      <c r="N20" s="30"/>
    </row>
    <row r="21" spans="2:14" s="24" customFormat="1" ht="90">
      <c r="B21" s="73">
        <v>60141200</v>
      </c>
      <c r="C21" s="74" t="s">
        <v>52</v>
      </c>
      <c r="D21" s="75">
        <v>42809</v>
      </c>
      <c r="E21" s="76" t="s">
        <v>40</v>
      </c>
      <c r="F21" s="76" t="s">
        <v>165</v>
      </c>
      <c r="G21" s="74" t="s">
        <v>32</v>
      </c>
      <c r="H21" s="77">
        <v>125000000</v>
      </c>
      <c r="I21" s="77">
        <f t="shared" si="0"/>
        <v>125000000</v>
      </c>
      <c r="J21" s="78" t="s">
        <v>33</v>
      </c>
      <c r="K21" s="78" t="s">
        <v>34</v>
      </c>
      <c r="L21" s="78" t="s">
        <v>35</v>
      </c>
      <c r="M21" s="79" t="s">
        <v>217</v>
      </c>
      <c r="N21" s="30"/>
    </row>
    <row r="22" spans="2:14" s="24" customFormat="1" ht="90">
      <c r="B22" s="73">
        <v>94132000</v>
      </c>
      <c r="C22" s="74" t="s">
        <v>53</v>
      </c>
      <c r="D22" s="75">
        <v>42870</v>
      </c>
      <c r="E22" s="76" t="s">
        <v>31</v>
      </c>
      <c r="F22" s="76" t="s">
        <v>36</v>
      </c>
      <c r="G22" s="74" t="s">
        <v>32</v>
      </c>
      <c r="H22" s="77">
        <v>319171000</v>
      </c>
      <c r="I22" s="77">
        <f t="shared" si="0"/>
        <v>319171000</v>
      </c>
      <c r="J22" s="78" t="s">
        <v>33</v>
      </c>
      <c r="K22" s="78" t="s">
        <v>34</v>
      </c>
      <c r="L22" s="78" t="s">
        <v>35</v>
      </c>
      <c r="M22" s="79" t="s">
        <v>199</v>
      </c>
      <c r="N22" s="30"/>
    </row>
    <row r="23" spans="2:14" s="24" customFormat="1" ht="90">
      <c r="B23" s="73">
        <v>80101500</v>
      </c>
      <c r="C23" s="74" t="s">
        <v>113</v>
      </c>
      <c r="D23" s="75">
        <v>42887</v>
      </c>
      <c r="E23" s="76" t="s">
        <v>31</v>
      </c>
      <c r="F23" s="76" t="s">
        <v>188</v>
      </c>
      <c r="G23" s="74" t="s">
        <v>32</v>
      </c>
      <c r="H23" s="77">
        <v>20600000</v>
      </c>
      <c r="I23" s="77">
        <f t="shared" si="0"/>
        <v>20600000</v>
      </c>
      <c r="J23" s="78" t="s">
        <v>33</v>
      </c>
      <c r="K23" s="78" t="s">
        <v>34</v>
      </c>
      <c r="L23" s="78" t="s">
        <v>35</v>
      </c>
      <c r="M23" s="79" t="s">
        <v>199</v>
      </c>
      <c r="N23" s="30"/>
    </row>
    <row r="24" spans="2:14" s="24" customFormat="1" ht="90">
      <c r="B24" s="110">
        <v>93151611</v>
      </c>
      <c r="C24" s="81" t="s">
        <v>54</v>
      </c>
      <c r="D24" s="111">
        <v>42917</v>
      </c>
      <c r="E24" s="83" t="s">
        <v>55</v>
      </c>
      <c r="F24" s="83" t="s">
        <v>161</v>
      </c>
      <c r="G24" s="80" t="s">
        <v>32</v>
      </c>
      <c r="H24" s="82">
        <v>4278127000</v>
      </c>
      <c r="I24" s="82">
        <f t="shared" si="0"/>
        <v>4278127000</v>
      </c>
      <c r="J24" s="83" t="s">
        <v>33</v>
      </c>
      <c r="K24" s="83" t="s">
        <v>34</v>
      </c>
      <c r="L24" s="83" t="s">
        <v>35</v>
      </c>
      <c r="M24" s="84" t="s">
        <v>200</v>
      </c>
      <c r="N24" s="30"/>
    </row>
    <row r="25" spans="2:14" s="24" customFormat="1" ht="90">
      <c r="B25" s="110">
        <v>93151611</v>
      </c>
      <c r="C25" s="81" t="s">
        <v>56</v>
      </c>
      <c r="D25" s="111">
        <v>42917</v>
      </c>
      <c r="E25" s="83" t="s">
        <v>37</v>
      </c>
      <c r="F25" s="83" t="s">
        <v>161</v>
      </c>
      <c r="G25" s="80" t="s">
        <v>32</v>
      </c>
      <c r="H25" s="82">
        <f>7000000*12</f>
        <v>84000000</v>
      </c>
      <c r="I25" s="82">
        <f t="shared" si="0"/>
        <v>84000000</v>
      </c>
      <c r="J25" s="83" t="s">
        <v>33</v>
      </c>
      <c r="K25" s="83" t="s">
        <v>34</v>
      </c>
      <c r="L25" s="83" t="s">
        <v>35</v>
      </c>
      <c r="M25" s="84" t="s">
        <v>200</v>
      </c>
      <c r="N25" s="30"/>
    </row>
    <row r="26" spans="2:14" s="24" customFormat="1" ht="135">
      <c r="B26" s="110">
        <v>93151611</v>
      </c>
      <c r="C26" s="81" t="s">
        <v>167</v>
      </c>
      <c r="D26" s="111">
        <v>42781</v>
      </c>
      <c r="E26" s="83" t="s">
        <v>43</v>
      </c>
      <c r="F26" s="83" t="s">
        <v>161</v>
      </c>
      <c r="G26" s="80" t="s">
        <v>32</v>
      </c>
      <c r="H26" s="82">
        <f>4500000*12</f>
        <v>54000000</v>
      </c>
      <c r="I26" s="82">
        <f t="shared" si="0"/>
        <v>54000000</v>
      </c>
      <c r="J26" s="83" t="s">
        <v>33</v>
      </c>
      <c r="K26" s="83" t="s">
        <v>34</v>
      </c>
      <c r="L26" s="83" t="s">
        <v>35</v>
      </c>
      <c r="M26" s="84" t="s">
        <v>201</v>
      </c>
      <c r="N26" s="30"/>
    </row>
    <row r="27" spans="2:14" s="24" customFormat="1" ht="225">
      <c r="B27" s="110">
        <v>93151611</v>
      </c>
      <c r="C27" s="81" t="s">
        <v>169</v>
      </c>
      <c r="D27" s="111">
        <v>42781</v>
      </c>
      <c r="E27" s="83" t="s">
        <v>43</v>
      </c>
      <c r="F27" s="83" t="s">
        <v>161</v>
      </c>
      <c r="G27" s="80" t="s">
        <v>32</v>
      </c>
      <c r="H27" s="82">
        <f>12*3600000</f>
        <v>43200000</v>
      </c>
      <c r="I27" s="82">
        <f t="shared" si="0"/>
        <v>43200000</v>
      </c>
      <c r="J27" s="83" t="s">
        <v>33</v>
      </c>
      <c r="K27" s="83" t="s">
        <v>34</v>
      </c>
      <c r="L27" s="83" t="s">
        <v>35</v>
      </c>
      <c r="M27" s="84" t="s">
        <v>201</v>
      </c>
      <c r="N27" s="30"/>
    </row>
    <row r="28" spans="2:14" s="24" customFormat="1" ht="225">
      <c r="B28" s="110">
        <v>93151611</v>
      </c>
      <c r="C28" s="81" t="s">
        <v>169</v>
      </c>
      <c r="D28" s="111">
        <v>42781</v>
      </c>
      <c r="E28" s="83" t="s">
        <v>43</v>
      </c>
      <c r="F28" s="83" t="s">
        <v>161</v>
      </c>
      <c r="G28" s="80" t="s">
        <v>32</v>
      </c>
      <c r="H28" s="82">
        <f aca="true" t="shared" si="1" ref="H28:H38">12*3600000</f>
        <v>43200000</v>
      </c>
      <c r="I28" s="82">
        <f t="shared" si="0"/>
        <v>43200000</v>
      </c>
      <c r="J28" s="83" t="s">
        <v>33</v>
      </c>
      <c r="K28" s="83" t="s">
        <v>34</v>
      </c>
      <c r="L28" s="83" t="s">
        <v>35</v>
      </c>
      <c r="M28" s="84" t="s">
        <v>201</v>
      </c>
      <c r="N28" s="30"/>
    </row>
    <row r="29" spans="2:14" s="24" customFormat="1" ht="195">
      <c r="B29" s="110">
        <v>93151611</v>
      </c>
      <c r="C29" s="81" t="s">
        <v>168</v>
      </c>
      <c r="D29" s="111">
        <v>42781</v>
      </c>
      <c r="E29" s="83" t="s">
        <v>43</v>
      </c>
      <c r="F29" s="83" t="s">
        <v>161</v>
      </c>
      <c r="G29" s="80" t="s">
        <v>32</v>
      </c>
      <c r="H29" s="82">
        <f t="shared" si="1"/>
        <v>43200000</v>
      </c>
      <c r="I29" s="82">
        <f t="shared" si="0"/>
        <v>43200000</v>
      </c>
      <c r="J29" s="83" t="s">
        <v>33</v>
      </c>
      <c r="K29" s="83" t="s">
        <v>34</v>
      </c>
      <c r="L29" s="83" t="s">
        <v>35</v>
      </c>
      <c r="M29" s="84" t="s">
        <v>201</v>
      </c>
      <c r="N29" s="30"/>
    </row>
    <row r="30" spans="2:14" s="24" customFormat="1" ht="195">
      <c r="B30" s="110">
        <v>93151611</v>
      </c>
      <c r="C30" s="81" t="s">
        <v>168</v>
      </c>
      <c r="D30" s="111">
        <v>42781</v>
      </c>
      <c r="E30" s="83" t="s">
        <v>43</v>
      </c>
      <c r="F30" s="83" t="s">
        <v>161</v>
      </c>
      <c r="G30" s="80" t="s">
        <v>32</v>
      </c>
      <c r="H30" s="82">
        <f t="shared" si="1"/>
        <v>43200000</v>
      </c>
      <c r="I30" s="82">
        <f t="shared" si="0"/>
        <v>43200000</v>
      </c>
      <c r="J30" s="83" t="s">
        <v>33</v>
      </c>
      <c r="K30" s="83" t="s">
        <v>34</v>
      </c>
      <c r="L30" s="83" t="s">
        <v>35</v>
      </c>
      <c r="M30" s="84" t="s">
        <v>201</v>
      </c>
      <c r="N30" s="30"/>
    </row>
    <row r="31" spans="2:14" s="24" customFormat="1" ht="195">
      <c r="B31" s="110">
        <v>93151611</v>
      </c>
      <c r="C31" s="81" t="s">
        <v>168</v>
      </c>
      <c r="D31" s="111">
        <v>42781</v>
      </c>
      <c r="E31" s="83" t="s">
        <v>43</v>
      </c>
      <c r="F31" s="83" t="s">
        <v>161</v>
      </c>
      <c r="G31" s="80" t="s">
        <v>32</v>
      </c>
      <c r="H31" s="82">
        <f t="shared" si="1"/>
        <v>43200000</v>
      </c>
      <c r="I31" s="82">
        <f t="shared" si="0"/>
        <v>43200000</v>
      </c>
      <c r="J31" s="83" t="s">
        <v>33</v>
      </c>
      <c r="K31" s="83" t="s">
        <v>34</v>
      </c>
      <c r="L31" s="83" t="s">
        <v>35</v>
      </c>
      <c r="M31" s="84" t="s">
        <v>201</v>
      </c>
      <c r="N31" s="30"/>
    </row>
    <row r="32" spans="2:14" s="24" customFormat="1" ht="195">
      <c r="B32" s="110">
        <v>93151611</v>
      </c>
      <c r="C32" s="81" t="s">
        <v>168</v>
      </c>
      <c r="D32" s="111">
        <v>42781</v>
      </c>
      <c r="E32" s="83" t="s">
        <v>43</v>
      </c>
      <c r="F32" s="83" t="s">
        <v>161</v>
      </c>
      <c r="G32" s="80" t="s">
        <v>32</v>
      </c>
      <c r="H32" s="82">
        <f t="shared" si="1"/>
        <v>43200000</v>
      </c>
      <c r="I32" s="82">
        <f t="shared" si="0"/>
        <v>43200000</v>
      </c>
      <c r="J32" s="83" t="s">
        <v>33</v>
      </c>
      <c r="K32" s="83" t="s">
        <v>34</v>
      </c>
      <c r="L32" s="83" t="s">
        <v>35</v>
      </c>
      <c r="M32" s="84" t="s">
        <v>201</v>
      </c>
      <c r="N32" s="30"/>
    </row>
    <row r="33" spans="2:14" s="24" customFormat="1" ht="195">
      <c r="B33" s="110">
        <v>93151611</v>
      </c>
      <c r="C33" s="81" t="s">
        <v>168</v>
      </c>
      <c r="D33" s="111">
        <v>42781</v>
      </c>
      <c r="E33" s="83" t="s">
        <v>43</v>
      </c>
      <c r="F33" s="83" t="s">
        <v>161</v>
      </c>
      <c r="G33" s="80" t="s">
        <v>32</v>
      </c>
      <c r="H33" s="82">
        <f t="shared" si="1"/>
        <v>43200000</v>
      </c>
      <c r="I33" s="82">
        <f t="shared" si="0"/>
        <v>43200000</v>
      </c>
      <c r="J33" s="83" t="s">
        <v>33</v>
      </c>
      <c r="K33" s="83" t="s">
        <v>34</v>
      </c>
      <c r="L33" s="83" t="s">
        <v>35</v>
      </c>
      <c r="M33" s="84" t="s">
        <v>201</v>
      </c>
      <c r="N33" s="30"/>
    </row>
    <row r="34" spans="2:14" s="24" customFormat="1" ht="195">
      <c r="B34" s="110">
        <v>93151611</v>
      </c>
      <c r="C34" s="81" t="s">
        <v>168</v>
      </c>
      <c r="D34" s="111">
        <v>42781</v>
      </c>
      <c r="E34" s="83" t="s">
        <v>43</v>
      </c>
      <c r="F34" s="83" t="s">
        <v>161</v>
      </c>
      <c r="G34" s="80" t="s">
        <v>32</v>
      </c>
      <c r="H34" s="82">
        <f t="shared" si="1"/>
        <v>43200000</v>
      </c>
      <c r="I34" s="82">
        <f t="shared" si="0"/>
        <v>43200000</v>
      </c>
      <c r="J34" s="83" t="s">
        <v>33</v>
      </c>
      <c r="K34" s="83" t="s">
        <v>34</v>
      </c>
      <c r="L34" s="83" t="s">
        <v>35</v>
      </c>
      <c r="M34" s="84" t="s">
        <v>201</v>
      </c>
      <c r="N34" s="30"/>
    </row>
    <row r="35" spans="2:14" s="24" customFormat="1" ht="195">
      <c r="B35" s="110">
        <v>93151611</v>
      </c>
      <c r="C35" s="81" t="s">
        <v>168</v>
      </c>
      <c r="D35" s="111">
        <v>42781</v>
      </c>
      <c r="E35" s="83" t="s">
        <v>43</v>
      </c>
      <c r="F35" s="83" t="s">
        <v>161</v>
      </c>
      <c r="G35" s="80" t="s">
        <v>32</v>
      </c>
      <c r="H35" s="82">
        <f t="shared" si="1"/>
        <v>43200000</v>
      </c>
      <c r="I35" s="82">
        <f t="shared" si="0"/>
        <v>43200000</v>
      </c>
      <c r="J35" s="83" t="s">
        <v>33</v>
      </c>
      <c r="K35" s="83" t="s">
        <v>34</v>
      </c>
      <c r="L35" s="83" t="s">
        <v>35</v>
      </c>
      <c r="M35" s="84" t="s">
        <v>201</v>
      </c>
      <c r="N35" s="30"/>
    </row>
    <row r="36" spans="2:14" s="24" customFormat="1" ht="195">
      <c r="B36" s="110">
        <v>93151611</v>
      </c>
      <c r="C36" s="81" t="s">
        <v>168</v>
      </c>
      <c r="D36" s="111">
        <v>42781</v>
      </c>
      <c r="E36" s="83" t="s">
        <v>43</v>
      </c>
      <c r="F36" s="83" t="s">
        <v>161</v>
      </c>
      <c r="G36" s="80" t="s">
        <v>32</v>
      </c>
      <c r="H36" s="82">
        <f t="shared" si="1"/>
        <v>43200000</v>
      </c>
      <c r="I36" s="82">
        <f t="shared" si="0"/>
        <v>43200000</v>
      </c>
      <c r="J36" s="83" t="s">
        <v>33</v>
      </c>
      <c r="K36" s="83" t="s">
        <v>34</v>
      </c>
      <c r="L36" s="83" t="s">
        <v>35</v>
      </c>
      <c r="M36" s="84" t="s">
        <v>201</v>
      </c>
      <c r="N36" s="30"/>
    </row>
    <row r="37" spans="2:14" s="24" customFormat="1" ht="195">
      <c r="B37" s="110">
        <v>93151611</v>
      </c>
      <c r="C37" s="81" t="s">
        <v>168</v>
      </c>
      <c r="D37" s="111">
        <v>42781</v>
      </c>
      <c r="E37" s="83" t="s">
        <v>43</v>
      </c>
      <c r="F37" s="83" t="s">
        <v>161</v>
      </c>
      <c r="G37" s="80" t="s">
        <v>32</v>
      </c>
      <c r="H37" s="82">
        <f t="shared" si="1"/>
        <v>43200000</v>
      </c>
      <c r="I37" s="82">
        <f t="shared" si="0"/>
        <v>43200000</v>
      </c>
      <c r="J37" s="83" t="s">
        <v>33</v>
      </c>
      <c r="K37" s="83" t="s">
        <v>34</v>
      </c>
      <c r="L37" s="83" t="s">
        <v>35</v>
      </c>
      <c r="M37" s="84" t="s">
        <v>201</v>
      </c>
      <c r="N37" s="30"/>
    </row>
    <row r="38" spans="2:14" s="24" customFormat="1" ht="195">
      <c r="B38" s="110">
        <v>93151611</v>
      </c>
      <c r="C38" s="81" t="s">
        <v>168</v>
      </c>
      <c r="D38" s="111">
        <v>42781</v>
      </c>
      <c r="E38" s="83" t="s">
        <v>43</v>
      </c>
      <c r="F38" s="83" t="s">
        <v>161</v>
      </c>
      <c r="G38" s="80" t="s">
        <v>32</v>
      </c>
      <c r="H38" s="82">
        <f t="shared" si="1"/>
        <v>43200000</v>
      </c>
      <c r="I38" s="82">
        <f t="shared" si="0"/>
        <v>43200000</v>
      </c>
      <c r="J38" s="83" t="s">
        <v>33</v>
      </c>
      <c r="K38" s="83" t="s">
        <v>34</v>
      </c>
      <c r="L38" s="83" t="s">
        <v>35</v>
      </c>
      <c r="M38" s="84" t="s">
        <v>201</v>
      </c>
      <c r="N38" s="30"/>
    </row>
    <row r="39" spans="2:14" s="24" customFormat="1" ht="90">
      <c r="B39" s="85">
        <v>85101500</v>
      </c>
      <c r="C39" s="112" t="s">
        <v>57</v>
      </c>
      <c r="D39" s="87">
        <v>42828</v>
      </c>
      <c r="E39" s="88" t="s">
        <v>42</v>
      </c>
      <c r="F39" s="90" t="s">
        <v>161</v>
      </c>
      <c r="G39" s="86" t="s">
        <v>32</v>
      </c>
      <c r="H39" s="89">
        <v>992000000</v>
      </c>
      <c r="I39" s="89">
        <f t="shared" si="0"/>
        <v>992000000</v>
      </c>
      <c r="J39" s="90" t="s">
        <v>33</v>
      </c>
      <c r="K39" s="90" t="s">
        <v>34</v>
      </c>
      <c r="L39" s="90" t="s">
        <v>35</v>
      </c>
      <c r="M39" s="91" t="s">
        <v>202</v>
      </c>
      <c r="N39" s="30"/>
    </row>
    <row r="40" spans="2:14" s="24" customFormat="1" ht="90">
      <c r="B40" s="85">
        <v>80101500</v>
      </c>
      <c r="C40" s="112" t="s">
        <v>114</v>
      </c>
      <c r="D40" s="87">
        <v>42840</v>
      </c>
      <c r="E40" s="88" t="s">
        <v>42</v>
      </c>
      <c r="F40" s="90" t="s">
        <v>161</v>
      </c>
      <c r="G40" s="86" t="s">
        <v>32</v>
      </c>
      <c r="H40" s="89">
        <v>86547000</v>
      </c>
      <c r="I40" s="89">
        <f t="shared" si="0"/>
        <v>86547000</v>
      </c>
      <c r="J40" s="90" t="s">
        <v>33</v>
      </c>
      <c r="K40" s="90" t="s">
        <v>34</v>
      </c>
      <c r="L40" s="90" t="s">
        <v>35</v>
      </c>
      <c r="M40" s="91" t="s">
        <v>202</v>
      </c>
      <c r="N40" s="30"/>
    </row>
    <row r="41" spans="2:14" s="24" customFormat="1" ht="108" customHeight="1">
      <c r="B41" s="113">
        <v>77101800</v>
      </c>
      <c r="C41" s="94" t="s">
        <v>58</v>
      </c>
      <c r="D41" s="114">
        <v>42826</v>
      </c>
      <c r="E41" s="96" t="s">
        <v>45</v>
      </c>
      <c r="F41" s="94" t="s">
        <v>36</v>
      </c>
      <c r="G41" s="93" t="s">
        <v>32</v>
      </c>
      <c r="H41" s="95">
        <v>718547000</v>
      </c>
      <c r="I41" s="95">
        <f t="shared" si="0"/>
        <v>718547000</v>
      </c>
      <c r="J41" s="96" t="s">
        <v>33</v>
      </c>
      <c r="K41" s="96" t="s">
        <v>34</v>
      </c>
      <c r="L41" s="96" t="s">
        <v>35</v>
      </c>
      <c r="M41" s="97" t="s">
        <v>218</v>
      </c>
      <c r="N41" s="30"/>
    </row>
    <row r="42" spans="2:14" s="24" customFormat="1" ht="120.75" customHeight="1">
      <c r="B42" s="92">
        <v>80101500</v>
      </c>
      <c r="C42" s="94" t="s">
        <v>115</v>
      </c>
      <c r="D42" s="114">
        <v>42840</v>
      </c>
      <c r="E42" s="96" t="s">
        <v>45</v>
      </c>
      <c r="F42" s="96" t="s">
        <v>162</v>
      </c>
      <c r="G42" s="93" t="s">
        <v>32</v>
      </c>
      <c r="H42" s="95">
        <v>60000000</v>
      </c>
      <c r="I42" s="95">
        <f t="shared" si="0"/>
        <v>60000000</v>
      </c>
      <c r="J42" s="96" t="s">
        <v>33</v>
      </c>
      <c r="K42" s="96" t="s">
        <v>34</v>
      </c>
      <c r="L42" s="96" t="s">
        <v>35</v>
      </c>
      <c r="M42" s="97" t="s">
        <v>218</v>
      </c>
      <c r="N42" s="30"/>
    </row>
    <row r="43" spans="2:14" s="24" customFormat="1" ht="129" customHeight="1">
      <c r="B43" s="113">
        <v>77101800</v>
      </c>
      <c r="C43" s="94" t="s">
        <v>179</v>
      </c>
      <c r="D43" s="114">
        <v>42828</v>
      </c>
      <c r="E43" s="96" t="s">
        <v>45</v>
      </c>
      <c r="F43" s="94" t="s">
        <v>36</v>
      </c>
      <c r="G43" s="93" t="s">
        <v>32</v>
      </c>
      <c r="H43" s="95">
        <v>300000000</v>
      </c>
      <c r="I43" s="95">
        <f t="shared" si="0"/>
        <v>300000000</v>
      </c>
      <c r="J43" s="96" t="s">
        <v>33</v>
      </c>
      <c r="K43" s="96" t="s">
        <v>34</v>
      </c>
      <c r="L43" s="96" t="s">
        <v>35</v>
      </c>
      <c r="M43" s="97" t="s">
        <v>219</v>
      </c>
      <c r="N43" s="30"/>
    </row>
    <row r="44" spans="2:14" s="24" customFormat="1" ht="90">
      <c r="B44" s="115">
        <v>86141701</v>
      </c>
      <c r="C44" s="116" t="s">
        <v>59</v>
      </c>
      <c r="D44" s="117">
        <v>42840</v>
      </c>
      <c r="E44" s="116" t="s">
        <v>39</v>
      </c>
      <c r="F44" s="116" t="s">
        <v>166</v>
      </c>
      <c r="G44" s="98" t="s">
        <v>32</v>
      </c>
      <c r="H44" s="99">
        <v>486403000</v>
      </c>
      <c r="I44" s="99">
        <f t="shared" si="0"/>
        <v>486403000</v>
      </c>
      <c r="J44" s="100" t="s">
        <v>33</v>
      </c>
      <c r="K44" s="100" t="s">
        <v>34</v>
      </c>
      <c r="L44" s="100" t="s">
        <v>35</v>
      </c>
      <c r="M44" s="101" t="s">
        <v>203</v>
      </c>
      <c r="N44" s="30"/>
    </row>
    <row r="45" spans="2:14" s="24" customFormat="1" ht="120">
      <c r="B45" s="118">
        <v>86121800</v>
      </c>
      <c r="C45" s="119" t="s">
        <v>60</v>
      </c>
      <c r="D45" s="117">
        <v>42828</v>
      </c>
      <c r="E45" s="100" t="s">
        <v>31</v>
      </c>
      <c r="F45" s="100" t="s">
        <v>161</v>
      </c>
      <c r="G45" s="98" t="s">
        <v>32</v>
      </c>
      <c r="H45" s="99">
        <v>267874000</v>
      </c>
      <c r="I45" s="99">
        <f t="shared" si="0"/>
        <v>267874000</v>
      </c>
      <c r="J45" s="100" t="s">
        <v>33</v>
      </c>
      <c r="K45" s="100" t="s">
        <v>34</v>
      </c>
      <c r="L45" s="100" t="s">
        <v>35</v>
      </c>
      <c r="M45" s="101" t="s">
        <v>203</v>
      </c>
      <c r="N45" s="30"/>
    </row>
    <row r="46" spans="2:14" s="24" customFormat="1" ht="90">
      <c r="B46" s="120">
        <v>93141700</v>
      </c>
      <c r="C46" s="121" t="s">
        <v>180</v>
      </c>
      <c r="D46" s="122">
        <v>42857</v>
      </c>
      <c r="E46" s="121" t="s">
        <v>45</v>
      </c>
      <c r="F46" s="104" t="s">
        <v>36</v>
      </c>
      <c r="G46" s="103" t="s">
        <v>32</v>
      </c>
      <c r="H46" s="105">
        <v>570000000</v>
      </c>
      <c r="I46" s="105">
        <f t="shared" si="0"/>
        <v>570000000</v>
      </c>
      <c r="J46" s="106" t="s">
        <v>33</v>
      </c>
      <c r="K46" s="106" t="s">
        <v>34</v>
      </c>
      <c r="L46" s="106" t="s">
        <v>35</v>
      </c>
      <c r="M46" s="107" t="s">
        <v>204</v>
      </c>
      <c r="N46" s="30"/>
    </row>
    <row r="47" spans="2:14" s="24" customFormat="1" ht="90">
      <c r="B47" s="102">
        <v>80101500</v>
      </c>
      <c r="C47" s="121" t="s">
        <v>181</v>
      </c>
      <c r="D47" s="122">
        <v>42857</v>
      </c>
      <c r="E47" s="121" t="s">
        <v>45</v>
      </c>
      <c r="F47" s="104" t="s">
        <v>162</v>
      </c>
      <c r="G47" s="103" t="s">
        <v>32</v>
      </c>
      <c r="H47" s="105">
        <v>30000000</v>
      </c>
      <c r="I47" s="105">
        <f t="shared" si="0"/>
        <v>30000000</v>
      </c>
      <c r="J47" s="106" t="s">
        <v>33</v>
      </c>
      <c r="K47" s="106" t="s">
        <v>34</v>
      </c>
      <c r="L47" s="106" t="s">
        <v>35</v>
      </c>
      <c r="M47" s="107" t="s">
        <v>204</v>
      </c>
      <c r="N47" s="30"/>
    </row>
    <row r="48" spans="2:14" s="24" customFormat="1" ht="90">
      <c r="B48" s="120">
        <v>93141700</v>
      </c>
      <c r="C48" s="121" t="s">
        <v>220</v>
      </c>
      <c r="D48" s="122">
        <v>42887</v>
      </c>
      <c r="E48" s="121" t="s">
        <v>31</v>
      </c>
      <c r="F48" s="106" t="s">
        <v>161</v>
      </c>
      <c r="G48" s="103" t="s">
        <v>32</v>
      </c>
      <c r="H48" s="105">
        <v>689811150</v>
      </c>
      <c r="I48" s="105">
        <f t="shared" si="0"/>
        <v>689811150</v>
      </c>
      <c r="J48" s="106" t="s">
        <v>33</v>
      </c>
      <c r="K48" s="106" t="s">
        <v>34</v>
      </c>
      <c r="L48" s="106" t="s">
        <v>35</v>
      </c>
      <c r="M48" s="107" t="s">
        <v>204</v>
      </c>
      <c r="N48" s="30"/>
    </row>
    <row r="49" spans="2:14" s="24" customFormat="1" ht="105">
      <c r="B49" s="102">
        <v>80101500</v>
      </c>
      <c r="C49" s="121" t="s">
        <v>75</v>
      </c>
      <c r="D49" s="122">
        <v>42887</v>
      </c>
      <c r="E49" s="121" t="s">
        <v>31</v>
      </c>
      <c r="F49" s="104" t="s">
        <v>162</v>
      </c>
      <c r="G49" s="103" t="s">
        <v>32</v>
      </c>
      <c r="H49" s="105">
        <v>36305850</v>
      </c>
      <c r="I49" s="105">
        <f t="shared" si="0"/>
        <v>36305850</v>
      </c>
      <c r="J49" s="106" t="s">
        <v>33</v>
      </c>
      <c r="K49" s="106" t="s">
        <v>34</v>
      </c>
      <c r="L49" s="106" t="s">
        <v>35</v>
      </c>
      <c r="M49" s="107" t="s">
        <v>204</v>
      </c>
      <c r="N49" s="30"/>
    </row>
    <row r="50" spans="2:14" s="24" customFormat="1" ht="90">
      <c r="B50" s="102">
        <v>80101500</v>
      </c>
      <c r="C50" s="121" t="s">
        <v>76</v>
      </c>
      <c r="D50" s="122">
        <v>42766</v>
      </c>
      <c r="E50" s="121" t="s">
        <v>45</v>
      </c>
      <c r="F50" s="121" t="s">
        <v>188</v>
      </c>
      <c r="G50" s="103" t="s">
        <v>32</v>
      </c>
      <c r="H50" s="105">
        <v>20600000</v>
      </c>
      <c r="I50" s="105">
        <f t="shared" si="0"/>
        <v>20600000</v>
      </c>
      <c r="J50" s="106" t="s">
        <v>33</v>
      </c>
      <c r="K50" s="106" t="s">
        <v>34</v>
      </c>
      <c r="L50" s="106" t="s">
        <v>35</v>
      </c>
      <c r="M50" s="107" t="s">
        <v>198</v>
      </c>
      <c r="N50" s="30"/>
    </row>
    <row r="51" spans="2:14" s="24" customFormat="1" ht="90">
      <c r="B51" s="102">
        <v>80101500</v>
      </c>
      <c r="C51" s="121" t="s">
        <v>77</v>
      </c>
      <c r="D51" s="122">
        <v>42766</v>
      </c>
      <c r="E51" s="121" t="s">
        <v>40</v>
      </c>
      <c r="F51" s="121" t="s">
        <v>188</v>
      </c>
      <c r="G51" s="103" t="s">
        <v>32</v>
      </c>
      <c r="H51" s="105">
        <v>13000000</v>
      </c>
      <c r="I51" s="105">
        <f t="shared" si="0"/>
        <v>13000000</v>
      </c>
      <c r="J51" s="106" t="s">
        <v>33</v>
      </c>
      <c r="K51" s="106" t="s">
        <v>34</v>
      </c>
      <c r="L51" s="106" t="s">
        <v>35</v>
      </c>
      <c r="M51" s="107" t="s">
        <v>198</v>
      </c>
      <c r="N51" s="30"/>
    </row>
    <row r="52" spans="2:14" s="24" customFormat="1" ht="90">
      <c r="B52" s="120">
        <v>93141700</v>
      </c>
      <c r="C52" s="121" t="s">
        <v>78</v>
      </c>
      <c r="D52" s="122">
        <v>42776</v>
      </c>
      <c r="E52" s="121" t="s">
        <v>40</v>
      </c>
      <c r="F52" s="104" t="s">
        <v>165</v>
      </c>
      <c r="G52" s="103" t="s">
        <v>32</v>
      </c>
      <c r="H52" s="105">
        <v>141000000</v>
      </c>
      <c r="I52" s="105">
        <f t="shared" si="0"/>
        <v>141000000</v>
      </c>
      <c r="J52" s="106" t="s">
        <v>33</v>
      </c>
      <c r="K52" s="106" t="s">
        <v>34</v>
      </c>
      <c r="L52" s="106" t="s">
        <v>35</v>
      </c>
      <c r="M52" s="107" t="s">
        <v>205</v>
      </c>
      <c r="N52" s="30"/>
    </row>
    <row r="53" spans="2:14" s="24" customFormat="1" ht="90">
      <c r="B53" s="102">
        <v>80101500</v>
      </c>
      <c r="C53" s="121" t="s">
        <v>79</v>
      </c>
      <c r="D53" s="122">
        <v>42795</v>
      </c>
      <c r="E53" s="121" t="s">
        <v>40</v>
      </c>
      <c r="F53" s="121" t="s">
        <v>188</v>
      </c>
      <c r="G53" s="103" t="s">
        <v>32</v>
      </c>
      <c r="H53" s="105">
        <v>13500000</v>
      </c>
      <c r="I53" s="105">
        <f t="shared" si="0"/>
        <v>13500000</v>
      </c>
      <c r="J53" s="106" t="s">
        <v>33</v>
      </c>
      <c r="K53" s="106" t="s">
        <v>34</v>
      </c>
      <c r="L53" s="106" t="s">
        <v>35</v>
      </c>
      <c r="M53" s="107" t="s">
        <v>205</v>
      </c>
      <c r="N53" s="30"/>
    </row>
    <row r="54" spans="2:14" s="24" customFormat="1" ht="90">
      <c r="B54" s="120">
        <v>93141700</v>
      </c>
      <c r="C54" s="121" t="s">
        <v>182</v>
      </c>
      <c r="D54" s="122">
        <v>42948</v>
      </c>
      <c r="E54" s="121" t="s">
        <v>39</v>
      </c>
      <c r="F54" s="104" t="s">
        <v>36</v>
      </c>
      <c r="G54" s="103" t="s">
        <v>32</v>
      </c>
      <c r="H54" s="105">
        <v>392500000</v>
      </c>
      <c r="I54" s="105">
        <f t="shared" si="0"/>
        <v>392500000</v>
      </c>
      <c r="J54" s="106" t="s">
        <v>33</v>
      </c>
      <c r="K54" s="106" t="s">
        <v>34</v>
      </c>
      <c r="L54" s="106" t="s">
        <v>35</v>
      </c>
      <c r="M54" s="107" t="s">
        <v>205</v>
      </c>
      <c r="N54" s="30"/>
    </row>
    <row r="55" spans="2:14" s="24" customFormat="1" ht="90">
      <c r="B55" s="102">
        <v>80101500</v>
      </c>
      <c r="C55" s="121" t="s">
        <v>221</v>
      </c>
      <c r="D55" s="122">
        <v>42948</v>
      </c>
      <c r="E55" s="121" t="s">
        <v>39</v>
      </c>
      <c r="F55" s="121" t="s">
        <v>188</v>
      </c>
      <c r="G55" s="103" t="s">
        <v>32</v>
      </c>
      <c r="H55" s="105">
        <v>13000000</v>
      </c>
      <c r="I55" s="105">
        <f t="shared" si="0"/>
        <v>13000000</v>
      </c>
      <c r="J55" s="106" t="s">
        <v>33</v>
      </c>
      <c r="K55" s="106" t="s">
        <v>34</v>
      </c>
      <c r="L55" s="106" t="s">
        <v>35</v>
      </c>
      <c r="M55" s="107" t="s">
        <v>205</v>
      </c>
      <c r="N55" s="30"/>
    </row>
    <row r="56" spans="2:14" s="24" customFormat="1" ht="90">
      <c r="B56" s="120">
        <v>93141700</v>
      </c>
      <c r="C56" s="121" t="s">
        <v>80</v>
      </c>
      <c r="D56" s="122">
        <v>42948</v>
      </c>
      <c r="E56" s="121" t="s">
        <v>39</v>
      </c>
      <c r="F56" s="104" t="s">
        <v>36</v>
      </c>
      <c r="G56" s="103" t="s">
        <v>32</v>
      </c>
      <c r="H56" s="105">
        <v>245500000</v>
      </c>
      <c r="I56" s="105">
        <f t="shared" si="0"/>
        <v>245500000</v>
      </c>
      <c r="J56" s="106" t="s">
        <v>33</v>
      </c>
      <c r="K56" s="106" t="s">
        <v>34</v>
      </c>
      <c r="L56" s="106" t="s">
        <v>35</v>
      </c>
      <c r="M56" s="107" t="s">
        <v>205</v>
      </c>
      <c r="N56" s="30"/>
    </row>
    <row r="57" spans="2:14" s="24" customFormat="1" ht="90">
      <c r="B57" s="102">
        <v>80101500</v>
      </c>
      <c r="C57" s="121" t="s">
        <v>81</v>
      </c>
      <c r="D57" s="122">
        <v>42979</v>
      </c>
      <c r="E57" s="121" t="s">
        <v>39</v>
      </c>
      <c r="F57" s="121" t="s">
        <v>188</v>
      </c>
      <c r="G57" s="103" t="s">
        <v>32</v>
      </c>
      <c r="H57" s="105">
        <v>12000000</v>
      </c>
      <c r="I57" s="105">
        <f t="shared" si="0"/>
        <v>12000000</v>
      </c>
      <c r="J57" s="106" t="s">
        <v>33</v>
      </c>
      <c r="K57" s="106" t="s">
        <v>34</v>
      </c>
      <c r="L57" s="106" t="s">
        <v>35</v>
      </c>
      <c r="M57" s="107" t="s">
        <v>205</v>
      </c>
      <c r="N57" s="30"/>
    </row>
    <row r="58" spans="2:14" s="24" customFormat="1" ht="90">
      <c r="B58" s="120">
        <v>93141700</v>
      </c>
      <c r="C58" s="121" t="s">
        <v>82</v>
      </c>
      <c r="D58" s="122">
        <v>42917</v>
      </c>
      <c r="E58" s="121" t="s">
        <v>40</v>
      </c>
      <c r="F58" s="104" t="s">
        <v>165</v>
      </c>
      <c r="G58" s="103" t="s">
        <v>32</v>
      </c>
      <c r="H58" s="105">
        <v>130000000</v>
      </c>
      <c r="I58" s="105">
        <f t="shared" si="0"/>
        <v>130000000</v>
      </c>
      <c r="J58" s="106" t="s">
        <v>33</v>
      </c>
      <c r="K58" s="106" t="s">
        <v>34</v>
      </c>
      <c r="L58" s="106" t="s">
        <v>35</v>
      </c>
      <c r="M58" s="107" t="s">
        <v>205</v>
      </c>
      <c r="N58" s="30"/>
    </row>
    <row r="59" spans="2:14" s="24" customFormat="1" ht="90">
      <c r="B59" s="102">
        <v>80101500</v>
      </c>
      <c r="C59" s="121" t="s">
        <v>83</v>
      </c>
      <c r="D59" s="122">
        <v>42931</v>
      </c>
      <c r="E59" s="121" t="s">
        <v>40</v>
      </c>
      <c r="F59" s="121" t="s">
        <v>188</v>
      </c>
      <c r="G59" s="103" t="s">
        <v>32</v>
      </c>
      <c r="H59" s="105">
        <v>10000000</v>
      </c>
      <c r="I59" s="105">
        <f t="shared" si="0"/>
        <v>10000000</v>
      </c>
      <c r="J59" s="106" t="s">
        <v>33</v>
      </c>
      <c r="K59" s="106" t="s">
        <v>34</v>
      </c>
      <c r="L59" s="106" t="s">
        <v>35</v>
      </c>
      <c r="M59" s="107" t="s">
        <v>205</v>
      </c>
      <c r="N59" s="30"/>
    </row>
    <row r="60" spans="2:14" s="24" customFormat="1" ht="90">
      <c r="B60" s="120">
        <v>93141700</v>
      </c>
      <c r="C60" s="121" t="s">
        <v>84</v>
      </c>
      <c r="D60" s="122">
        <v>42870</v>
      </c>
      <c r="E60" s="121" t="s">
        <v>39</v>
      </c>
      <c r="F60" s="104" t="s">
        <v>165</v>
      </c>
      <c r="G60" s="103" t="s">
        <v>32</v>
      </c>
      <c r="H60" s="105">
        <v>50000000</v>
      </c>
      <c r="I60" s="105">
        <f t="shared" si="0"/>
        <v>50000000</v>
      </c>
      <c r="J60" s="106" t="s">
        <v>33</v>
      </c>
      <c r="K60" s="106" t="s">
        <v>34</v>
      </c>
      <c r="L60" s="106" t="s">
        <v>35</v>
      </c>
      <c r="M60" s="107" t="s">
        <v>205</v>
      </c>
      <c r="N60" s="30"/>
    </row>
    <row r="61" spans="2:14" s="24" customFormat="1" ht="90">
      <c r="B61" s="120">
        <v>93141700</v>
      </c>
      <c r="C61" s="121" t="s">
        <v>183</v>
      </c>
      <c r="D61" s="122">
        <v>42948</v>
      </c>
      <c r="E61" s="121" t="s">
        <v>41</v>
      </c>
      <c r="F61" s="104" t="s">
        <v>165</v>
      </c>
      <c r="G61" s="103" t="s">
        <v>32</v>
      </c>
      <c r="H61" s="105">
        <v>50000000</v>
      </c>
      <c r="I61" s="105">
        <f t="shared" si="0"/>
        <v>50000000</v>
      </c>
      <c r="J61" s="106" t="s">
        <v>33</v>
      </c>
      <c r="K61" s="106" t="s">
        <v>34</v>
      </c>
      <c r="L61" s="106" t="s">
        <v>35</v>
      </c>
      <c r="M61" s="107" t="s">
        <v>205</v>
      </c>
      <c r="N61" s="30"/>
    </row>
    <row r="62" spans="2:14" s="24" customFormat="1" ht="90">
      <c r="B62" s="120">
        <v>93141700</v>
      </c>
      <c r="C62" s="121" t="s">
        <v>85</v>
      </c>
      <c r="D62" s="122">
        <v>42870</v>
      </c>
      <c r="E62" s="121" t="s">
        <v>39</v>
      </c>
      <c r="F62" s="104" t="s">
        <v>165</v>
      </c>
      <c r="G62" s="103" t="s">
        <v>32</v>
      </c>
      <c r="H62" s="105">
        <v>79000000</v>
      </c>
      <c r="I62" s="105">
        <f t="shared" si="0"/>
        <v>79000000</v>
      </c>
      <c r="J62" s="106" t="s">
        <v>33</v>
      </c>
      <c r="K62" s="106" t="s">
        <v>34</v>
      </c>
      <c r="L62" s="106" t="s">
        <v>35</v>
      </c>
      <c r="M62" s="107" t="s">
        <v>198</v>
      </c>
      <c r="N62" s="30"/>
    </row>
    <row r="63" spans="2:14" s="24" customFormat="1" ht="90">
      <c r="B63" s="120">
        <v>93141700</v>
      </c>
      <c r="C63" s="121" t="s">
        <v>86</v>
      </c>
      <c r="D63" s="122">
        <v>42870</v>
      </c>
      <c r="E63" s="121" t="s">
        <v>39</v>
      </c>
      <c r="F63" s="104" t="s">
        <v>165</v>
      </c>
      <c r="G63" s="103" t="s">
        <v>32</v>
      </c>
      <c r="H63" s="105">
        <v>78000000</v>
      </c>
      <c r="I63" s="105">
        <f t="shared" si="0"/>
        <v>78000000</v>
      </c>
      <c r="J63" s="106" t="s">
        <v>33</v>
      </c>
      <c r="K63" s="106" t="s">
        <v>34</v>
      </c>
      <c r="L63" s="106" t="s">
        <v>35</v>
      </c>
      <c r="M63" s="107" t="s">
        <v>198</v>
      </c>
      <c r="N63" s="30"/>
    </row>
    <row r="64" spans="2:14" s="24" customFormat="1" ht="90">
      <c r="B64" s="120">
        <v>93141700</v>
      </c>
      <c r="C64" s="121" t="s">
        <v>70</v>
      </c>
      <c r="D64" s="122">
        <v>42887</v>
      </c>
      <c r="E64" s="121" t="s">
        <v>39</v>
      </c>
      <c r="F64" s="121" t="s">
        <v>188</v>
      </c>
      <c r="G64" s="103" t="s">
        <v>32</v>
      </c>
      <c r="H64" s="105">
        <v>12000000</v>
      </c>
      <c r="I64" s="105">
        <f t="shared" si="0"/>
        <v>12000000</v>
      </c>
      <c r="J64" s="106" t="s">
        <v>33</v>
      </c>
      <c r="K64" s="106" t="s">
        <v>34</v>
      </c>
      <c r="L64" s="106" t="s">
        <v>35</v>
      </c>
      <c r="M64" s="107" t="s">
        <v>198</v>
      </c>
      <c r="N64" s="30"/>
    </row>
    <row r="65" spans="2:14" s="24" customFormat="1" ht="90">
      <c r="B65" s="120">
        <v>93141700</v>
      </c>
      <c r="C65" s="121" t="s">
        <v>184</v>
      </c>
      <c r="D65" s="122">
        <v>42901</v>
      </c>
      <c r="E65" s="121" t="s">
        <v>39</v>
      </c>
      <c r="F65" s="104" t="s">
        <v>165</v>
      </c>
      <c r="G65" s="103" t="s">
        <v>32</v>
      </c>
      <c r="H65" s="105">
        <v>80000000</v>
      </c>
      <c r="I65" s="105">
        <f t="shared" si="0"/>
        <v>80000000</v>
      </c>
      <c r="J65" s="106" t="s">
        <v>33</v>
      </c>
      <c r="K65" s="106" t="s">
        <v>34</v>
      </c>
      <c r="L65" s="106" t="s">
        <v>35</v>
      </c>
      <c r="M65" s="107" t="s">
        <v>222</v>
      </c>
      <c r="N65" s="30"/>
    </row>
    <row r="66" spans="2:14" s="24" customFormat="1" ht="90">
      <c r="B66" s="102">
        <v>80101500</v>
      </c>
      <c r="C66" s="121" t="s">
        <v>185</v>
      </c>
      <c r="D66" s="122">
        <v>42887</v>
      </c>
      <c r="E66" s="121" t="s">
        <v>39</v>
      </c>
      <c r="F66" s="121" t="s">
        <v>188</v>
      </c>
      <c r="G66" s="103" t="s">
        <v>32</v>
      </c>
      <c r="H66" s="105">
        <v>9000000</v>
      </c>
      <c r="I66" s="105">
        <f t="shared" si="0"/>
        <v>9000000</v>
      </c>
      <c r="J66" s="106" t="s">
        <v>33</v>
      </c>
      <c r="K66" s="106" t="s">
        <v>34</v>
      </c>
      <c r="L66" s="106" t="s">
        <v>35</v>
      </c>
      <c r="M66" s="107" t="s">
        <v>222</v>
      </c>
      <c r="N66" s="30"/>
    </row>
    <row r="67" spans="2:14" s="24" customFormat="1" ht="90">
      <c r="B67" s="120">
        <v>93141700</v>
      </c>
      <c r="C67" s="121" t="s">
        <v>87</v>
      </c>
      <c r="D67" s="122">
        <v>42993</v>
      </c>
      <c r="E67" s="121" t="s">
        <v>41</v>
      </c>
      <c r="F67" s="121" t="s">
        <v>188</v>
      </c>
      <c r="G67" s="103" t="s">
        <v>32</v>
      </c>
      <c r="H67" s="105">
        <v>20000000</v>
      </c>
      <c r="I67" s="105">
        <f t="shared" si="0"/>
        <v>20000000</v>
      </c>
      <c r="J67" s="106" t="s">
        <v>33</v>
      </c>
      <c r="K67" s="106" t="s">
        <v>34</v>
      </c>
      <c r="L67" s="106" t="s">
        <v>35</v>
      </c>
      <c r="M67" s="107" t="s">
        <v>204</v>
      </c>
      <c r="N67" s="30"/>
    </row>
    <row r="68" spans="2:14" s="24" customFormat="1" ht="90">
      <c r="B68" s="120">
        <v>93141700</v>
      </c>
      <c r="C68" s="121" t="s">
        <v>71</v>
      </c>
      <c r="D68" s="122">
        <v>43009</v>
      </c>
      <c r="E68" s="121" t="s">
        <v>41</v>
      </c>
      <c r="F68" s="121" t="s">
        <v>188</v>
      </c>
      <c r="G68" s="103" t="s">
        <v>32</v>
      </c>
      <c r="H68" s="105">
        <v>20000000</v>
      </c>
      <c r="I68" s="105">
        <f t="shared" si="0"/>
        <v>20000000</v>
      </c>
      <c r="J68" s="106" t="s">
        <v>33</v>
      </c>
      <c r="K68" s="106" t="s">
        <v>34</v>
      </c>
      <c r="L68" s="106" t="s">
        <v>35</v>
      </c>
      <c r="M68" s="107" t="s">
        <v>223</v>
      </c>
      <c r="N68" s="30"/>
    </row>
    <row r="69" spans="2:14" s="24" customFormat="1" ht="90">
      <c r="B69" s="120">
        <v>93141700</v>
      </c>
      <c r="C69" s="121" t="s">
        <v>88</v>
      </c>
      <c r="D69" s="122">
        <v>42948</v>
      </c>
      <c r="E69" s="121" t="s">
        <v>39</v>
      </c>
      <c r="F69" s="104" t="s">
        <v>165</v>
      </c>
      <c r="G69" s="103" t="s">
        <v>32</v>
      </c>
      <c r="H69" s="105">
        <v>50000000</v>
      </c>
      <c r="I69" s="105">
        <f t="shared" si="0"/>
        <v>50000000</v>
      </c>
      <c r="J69" s="106" t="s">
        <v>33</v>
      </c>
      <c r="K69" s="106" t="s">
        <v>34</v>
      </c>
      <c r="L69" s="106" t="s">
        <v>35</v>
      </c>
      <c r="M69" s="107" t="s">
        <v>224</v>
      </c>
      <c r="N69" s="30"/>
    </row>
    <row r="70" spans="2:14" s="24" customFormat="1" ht="90">
      <c r="B70" s="102">
        <v>80101500</v>
      </c>
      <c r="C70" s="121" t="s">
        <v>89</v>
      </c>
      <c r="D70" s="122">
        <v>42962</v>
      </c>
      <c r="E70" s="121" t="s">
        <v>39</v>
      </c>
      <c r="F70" s="121" t="s">
        <v>188</v>
      </c>
      <c r="G70" s="103" t="s">
        <v>32</v>
      </c>
      <c r="H70" s="105">
        <v>9000000</v>
      </c>
      <c r="I70" s="105">
        <f t="shared" si="0"/>
        <v>9000000</v>
      </c>
      <c r="J70" s="106" t="s">
        <v>33</v>
      </c>
      <c r="K70" s="106" t="s">
        <v>34</v>
      </c>
      <c r="L70" s="106" t="s">
        <v>35</v>
      </c>
      <c r="M70" s="107" t="s">
        <v>204</v>
      </c>
      <c r="N70" s="30"/>
    </row>
    <row r="71" spans="2:14" s="24" customFormat="1" ht="90">
      <c r="B71" s="120">
        <v>93141700</v>
      </c>
      <c r="C71" s="121" t="s">
        <v>72</v>
      </c>
      <c r="D71" s="122">
        <v>42809</v>
      </c>
      <c r="E71" s="121" t="s">
        <v>42</v>
      </c>
      <c r="F71" s="104" t="s">
        <v>165</v>
      </c>
      <c r="G71" s="103" t="s">
        <v>32</v>
      </c>
      <c r="H71" s="105">
        <v>218320000</v>
      </c>
      <c r="I71" s="105">
        <f t="shared" si="0"/>
        <v>218320000</v>
      </c>
      <c r="J71" s="106" t="s">
        <v>33</v>
      </c>
      <c r="K71" s="106" t="s">
        <v>34</v>
      </c>
      <c r="L71" s="106" t="s">
        <v>35</v>
      </c>
      <c r="M71" s="107" t="s">
        <v>205</v>
      </c>
      <c r="N71" s="30"/>
    </row>
    <row r="72" spans="2:14" s="24" customFormat="1" ht="90">
      <c r="B72" s="102">
        <v>80101500</v>
      </c>
      <c r="C72" s="121" t="s">
        <v>90</v>
      </c>
      <c r="D72" s="122">
        <v>42826</v>
      </c>
      <c r="E72" s="121" t="s">
        <v>42</v>
      </c>
      <c r="F72" s="121" t="s">
        <v>188</v>
      </c>
      <c r="G72" s="103" t="s">
        <v>32</v>
      </c>
      <c r="H72" s="105">
        <v>20000000</v>
      </c>
      <c r="I72" s="105">
        <f t="shared" si="0"/>
        <v>20000000</v>
      </c>
      <c r="J72" s="106" t="s">
        <v>33</v>
      </c>
      <c r="K72" s="106" t="s">
        <v>34</v>
      </c>
      <c r="L72" s="106" t="s">
        <v>35</v>
      </c>
      <c r="M72" s="107" t="s">
        <v>205</v>
      </c>
      <c r="N72" s="30"/>
    </row>
    <row r="73" spans="2:14" s="24" customFormat="1" ht="90">
      <c r="B73" s="120">
        <v>93141700</v>
      </c>
      <c r="C73" s="121" t="s">
        <v>73</v>
      </c>
      <c r="D73" s="122">
        <v>42857</v>
      </c>
      <c r="E73" s="121" t="s">
        <v>44</v>
      </c>
      <c r="F73" s="104" t="s">
        <v>165</v>
      </c>
      <c r="G73" s="103" t="s">
        <v>32</v>
      </c>
      <c r="H73" s="105">
        <v>190000000</v>
      </c>
      <c r="I73" s="105">
        <f t="shared" si="0"/>
        <v>190000000</v>
      </c>
      <c r="J73" s="106" t="s">
        <v>33</v>
      </c>
      <c r="K73" s="106" t="s">
        <v>34</v>
      </c>
      <c r="L73" s="106" t="s">
        <v>35</v>
      </c>
      <c r="M73" s="107" t="s">
        <v>205</v>
      </c>
      <c r="N73" s="30"/>
    </row>
    <row r="74" spans="2:14" s="24" customFormat="1" ht="90">
      <c r="B74" s="102">
        <v>80101500</v>
      </c>
      <c r="C74" s="121" t="s">
        <v>196</v>
      </c>
      <c r="D74" s="122">
        <v>42857</v>
      </c>
      <c r="E74" s="121" t="s">
        <v>44</v>
      </c>
      <c r="F74" s="104" t="s">
        <v>188</v>
      </c>
      <c r="G74" s="103" t="s">
        <v>32</v>
      </c>
      <c r="H74" s="105">
        <v>10000000</v>
      </c>
      <c r="I74" s="105">
        <f t="shared" si="0"/>
        <v>10000000</v>
      </c>
      <c r="J74" s="106" t="s">
        <v>33</v>
      </c>
      <c r="K74" s="106" t="s">
        <v>34</v>
      </c>
      <c r="L74" s="106" t="s">
        <v>35</v>
      </c>
      <c r="M74" s="107" t="s">
        <v>205</v>
      </c>
      <c r="N74" s="30"/>
    </row>
    <row r="75" spans="2:14" s="24" customFormat="1" ht="90">
      <c r="B75" s="120">
        <v>93141700</v>
      </c>
      <c r="C75" s="121" t="s">
        <v>186</v>
      </c>
      <c r="D75" s="122">
        <v>42795</v>
      </c>
      <c r="E75" s="121" t="s">
        <v>39</v>
      </c>
      <c r="F75" s="121" t="s">
        <v>166</v>
      </c>
      <c r="G75" s="103" t="s">
        <v>32</v>
      </c>
      <c r="H75" s="105">
        <v>230000000</v>
      </c>
      <c r="I75" s="105">
        <f t="shared" si="0"/>
        <v>230000000</v>
      </c>
      <c r="J75" s="106" t="s">
        <v>33</v>
      </c>
      <c r="K75" s="106" t="s">
        <v>34</v>
      </c>
      <c r="L75" s="106" t="s">
        <v>35</v>
      </c>
      <c r="M75" s="107" t="s">
        <v>225</v>
      </c>
      <c r="N75" s="30"/>
    </row>
    <row r="76" spans="2:14" s="24" customFormat="1" ht="90">
      <c r="B76" s="120">
        <v>93141700</v>
      </c>
      <c r="C76" s="121" t="s">
        <v>74</v>
      </c>
      <c r="D76" s="122">
        <v>42870</v>
      </c>
      <c r="E76" s="121" t="s">
        <v>44</v>
      </c>
      <c r="F76" s="104" t="s">
        <v>36</v>
      </c>
      <c r="G76" s="103" t="s">
        <v>32</v>
      </c>
      <c r="H76" s="105">
        <v>330000000</v>
      </c>
      <c r="I76" s="105">
        <f t="shared" si="0"/>
        <v>330000000</v>
      </c>
      <c r="J76" s="106" t="s">
        <v>33</v>
      </c>
      <c r="K76" s="106" t="s">
        <v>34</v>
      </c>
      <c r="L76" s="106" t="s">
        <v>35</v>
      </c>
      <c r="M76" s="107" t="s">
        <v>226</v>
      </c>
      <c r="N76" s="30"/>
    </row>
    <row r="77" spans="2:14" s="24" customFormat="1" ht="90">
      <c r="B77" s="102">
        <v>80101500</v>
      </c>
      <c r="C77" s="121" t="s">
        <v>187</v>
      </c>
      <c r="D77" s="122">
        <v>42887</v>
      </c>
      <c r="E77" s="121" t="s">
        <v>44</v>
      </c>
      <c r="F77" s="121" t="s">
        <v>188</v>
      </c>
      <c r="G77" s="103" t="s">
        <v>32</v>
      </c>
      <c r="H77" s="105">
        <v>20000000</v>
      </c>
      <c r="I77" s="105">
        <f t="shared" si="0"/>
        <v>20000000</v>
      </c>
      <c r="J77" s="106" t="s">
        <v>33</v>
      </c>
      <c r="K77" s="106" t="s">
        <v>34</v>
      </c>
      <c r="L77" s="106" t="s">
        <v>35</v>
      </c>
      <c r="M77" s="107" t="s">
        <v>204</v>
      </c>
      <c r="N77" s="30"/>
    </row>
    <row r="78" spans="2:14" s="24" customFormat="1" ht="90">
      <c r="B78" s="123">
        <v>80101604</v>
      </c>
      <c r="C78" s="37" t="s">
        <v>91</v>
      </c>
      <c r="D78" s="43">
        <v>42826</v>
      </c>
      <c r="E78" s="44" t="s">
        <v>31</v>
      </c>
      <c r="F78" s="39" t="s">
        <v>161</v>
      </c>
      <c r="G78" s="40" t="s">
        <v>32</v>
      </c>
      <c r="H78" s="41">
        <v>550000000</v>
      </c>
      <c r="I78" s="41">
        <f t="shared" si="0"/>
        <v>550000000</v>
      </c>
      <c r="J78" s="39" t="s">
        <v>33</v>
      </c>
      <c r="K78" s="39" t="s">
        <v>34</v>
      </c>
      <c r="L78" s="39" t="s">
        <v>35</v>
      </c>
      <c r="M78" s="42" t="s">
        <v>207</v>
      </c>
      <c r="N78" s="30"/>
    </row>
    <row r="79" spans="2:14" s="24" customFormat="1" ht="135">
      <c r="B79" s="123">
        <v>80101604</v>
      </c>
      <c r="C79" s="37" t="s">
        <v>92</v>
      </c>
      <c r="D79" s="43">
        <v>42828</v>
      </c>
      <c r="E79" s="44" t="s">
        <v>31</v>
      </c>
      <c r="F79" s="38" t="s">
        <v>165</v>
      </c>
      <c r="G79" s="40" t="s">
        <v>32</v>
      </c>
      <c r="H79" s="41">
        <v>139532000</v>
      </c>
      <c r="I79" s="41">
        <f t="shared" si="0"/>
        <v>139532000</v>
      </c>
      <c r="J79" s="39" t="s">
        <v>33</v>
      </c>
      <c r="K79" s="39" t="s">
        <v>34</v>
      </c>
      <c r="L79" s="39" t="s">
        <v>35</v>
      </c>
      <c r="M79" s="42" t="s">
        <v>206</v>
      </c>
      <c r="N79" s="30"/>
    </row>
    <row r="80" spans="2:14" s="24" customFormat="1" ht="165">
      <c r="B80" s="108">
        <v>80101500</v>
      </c>
      <c r="C80" s="37" t="s">
        <v>116</v>
      </c>
      <c r="D80" s="43">
        <v>42828</v>
      </c>
      <c r="E80" s="44" t="s">
        <v>31</v>
      </c>
      <c r="F80" s="37" t="s">
        <v>188</v>
      </c>
      <c r="G80" s="40" t="s">
        <v>32</v>
      </c>
      <c r="H80" s="41">
        <f>154000000*0.1</f>
        <v>15400000</v>
      </c>
      <c r="I80" s="41">
        <f t="shared" si="0"/>
        <v>15400000</v>
      </c>
      <c r="J80" s="39" t="s">
        <v>33</v>
      </c>
      <c r="K80" s="39" t="s">
        <v>34</v>
      </c>
      <c r="L80" s="39" t="s">
        <v>35</v>
      </c>
      <c r="M80" s="42" t="s">
        <v>206</v>
      </c>
      <c r="N80" s="30"/>
    </row>
    <row r="81" spans="2:14" s="24" customFormat="1" ht="90">
      <c r="B81" s="124">
        <v>80101601</v>
      </c>
      <c r="C81" s="125" t="s">
        <v>61</v>
      </c>
      <c r="D81" s="32">
        <v>42826</v>
      </c>
      <c r="E81" s="126" t="s">
        <v>31</v>
      </c>
      <c r="F81" s="31" t="s">
        <v>36</v>
      </c>
      <c r="G81" s="34" t="s">
        <v>32</v>
      </c>
      <c r="H81" s="35">
        <v>900000000</v>
      </c>
      <c r="I81" s="35">
        <f>+H81</f>
        <v>900000000</v>
      </c>
      <c r="J81" s="33" t="s">
        <v>33</v>
      </c>
      <c r="K81" s="33" t="s">
        <v>34</v>
      </c>
      <c r="L81" s="33" t="s">
        <v>35</v>
      </c>
      <c r="M81" s="36" t="s">
        <v>208</v>
      </c>
      <c r="N81" s="30"/>
    </row>
    <row r="82" spans="2:14" s="24" customFormat="1" ht="120">
      <c r="B82" s="127">
        <v>80101500</v>
      </c>
      <c r="C82" s="125" t="s">
        <v>62</v>
      </c>
      <c r="D82" s="32">
        <v>42826</v>
      </c>
      <c r="E82" s="126" t="s">
        <v>31</v>
      </c>
      <c r="F82" s="31" t="s">
        <v>162</v>
      </c>
      <c r="G82" s="34" t="s">
        <v>32</v>
      </c>
      <c r="H82" s="35">
        <v>100000000</v>
      </c>
      <c r="I82" s="35">
        <f aca="true" t="shared" si="2" ref="I82:I148">+H82</f>
        <v>100000000</v>
      </c>
      <c r="J82" s="33" t="s">
        <v>33</v>
      </c>
      <c r="K82" s="33" t="s">
        <v>34</v>
      </c>
      <c r="L82" s="33" t="s">
        <v>35</v>
      </c>
      <c r="M82" s="36" t="s">
        <v>208</v>
      </c>
      <c r="N82" s="30"/>
    </row>
    <row r="83" spans="2:14" s="24" customFormat="1" ht="90">
      <c r="B83" s="124">
        <v>81101500</v>
      </c>
      <c r="C83" s="125" t="s">
        <v>63</v>
      </c>
      <c r="D83" s="32">
        <v>42826</v>
      </c>
      <c r="E83" s="126" t="s">
        <v>42</v>
      </c>
      <c r="F83" s="31" t="s">
        <v>36</v>
      </c>
      <c r="G83" s="34" t="s">
        <v>32</v>
      </c>
      <c r="H83" s="35">
        <v>5499386364</v>
      </c>
      <c r="I83" s="35">
        <f t="shared" si="2"/>
        <v>5499386364</v>
      </c>
      <c r="J83" s="33" t="s">
        <v>33</v>
      </c>
      <c r="K83" s="33" t="s">
        <v>34</v>
      </c>
      <c r="L83" s="33" t="s">
        <v>35</v>
      </c>
      <c r="M83" s="36" t="s">
        <v>208</v>
      </c>
      <c r="N83" s="30"/>
    </row>
    <row r="84" spans="2:14" s="24" customFormat="1" ht="90">
      <c r="B84" s="124">
        <v>81101500</v>
      </c>
      <c r="C84" s="125" t="s">
        <v>64</v>
      </c>
      <c r="D84" s="32">
        <v>42826</v>
      </c>
      <c r="E84" s="126" t="s">
        <v>42</v>
      </c>
      <c r="F84" s="31" t="s">
        <v>162</v>
      </c>
      <c r="G84" s="34" t="s">
        <v>32</v>
      </c>
      <c r="H84" s="35">
        <v>549938636</v>
      </c>
      <c r="I84" s="35">
        <f t="shared" si="2"/>
        <v>549938636</v>
      </c>
      <c r="J84" s="33" t="s">
        <v>33</v>
      </c>
      <c r="K84" s="33" t="s">
        <v>34</v>
      </c>
      <c r="L84" s="33" t="s">
        <v>35</v>
      </c>
      <c r="M84" s="36" t="s">
        <v>208</v>
      </c>
      <c r="N84" s="30"/>
    </row>
    <row r="85" spans="2:14" s="24" customFormat="1" ht="90">
      <c r="B85" s="124">
        <v>80101601</v>
      </c>
      <c r="C85" s="125" t="s">
        <v>65</v>
      </c>
      <c r="D85" s="32">
        <v>42826</v>
      </c>
      <c r="E85" s="126" t="s">
        <v>31</v>
      </c>
      <c r="F85" s="31" t="s">
        <v>36</v>
      </c>
      <c r="G85" s="34" t="s">
        <v>32</v>
      </c>
      <c r="H85" s="35">
        <v>1181818182</v>
      </c>
      <c r="I85" s="35">
        <f t="shared" si="2"/>
        <v>1181818182</v>
      </c>
      <c r="J85" s="33" t="s">
        <v>33</v>
      </c>
      <c r="K85" s="33" t="s">
        <v>34</v>
      </c>
      <c r="L85" s="33" t="s">
        <v>35</v>
      </c>
      <c r="M85" s="36" t="s">
        <v>208</v>
      </c>
      <c r="N85" s="30"/>
    </row>
    <row r="86" spans="2:14" s="24" customFormat="1" ht="105">
      <c r="B86" s="127">
        <v>80101500</v>
      </c>
      <c r="C86" s="125" t="s">
        <v>66</v>
      </c>
      <c r="D86" s="32">
        <v>42826</v>
      </c>
      <c r="E86" s="126" t="s">
        <v>31</v>
      </c>
      <c r="F86" s="31" t="s">
        <v>162</v>
      </c>
      <c r="G86" s="34" t="s">
        <v>32</v>
      </c>
      <c r="H86" s="35">
        <v>118181818</v>
      </c>
      <c r="I86" s="35">
        <f t="shared" si="2"/>
        <v>118181818</v>
      </c>
      <c r="J86" s="33" t="s">
        <v>33</v>
      </c>
      <c r="K86" s="33" t="s">
        <v>34</v>
      </c>
      <c r="L86" s="33" t="s">
        <v>35</v>
      </c>
      <c r="M86" s="36" t="s">
        <v>208</v>
      </c>
      <c r="N86" s="30"/>
    </row>
    <row r="87" spans="2:14" s="24" customFormat="1" ht="90">
      <c r="B87" s="124">
        <v>81101500</v>
      </c>
      <c r="C87" s="125" t="s">
        <v>67</v>
      </c>
      <c r="D87" s="32">
        <v>42826</v>
      </c>
      <c r="E87" s="126" t="s">
        <v>43</v>
      </c>
      <c r="F87" s="31" t="s">
        <v>36</v>
      </c>
      <c r="G87" s="34" t="s">
        <v>32</v>
      </c>
      <c r="H87" s="35">
        <v>28683355455</v>
      </c>
      <c r="I87" s="35">
        <f t="shared" si="2"/>
        <v>28683355455</v>
      </c>
      <c r="J87" s="33" t="s">
        <v>33</v>
      </c>
      <c r="K87" s="33" t="s">
        <v>34</v>
      </c>
      <c r="L87" s="33" t="s">
        <v>35</v>
      </c>
      <c r="M87" s="36" t="s">
        <v>208</v>
      </c>
      <c r="N87" s="30"/>
    </row>
    <row r="88" spans="2:14" s="24" customFormat="1" ht="90">
      <c r="B88" s="124">
        <v>80101601</v>
      </c>
      <c r="C88" s="125" t="s">
        <v>68</v>
      </c>
      <c r="D88" s="32">
        <v>42826</v>
      </c>
      <c r="E88" s="126" t="s">
        <v>43</v>
      </c>
      <c r="F88" s="31" t="s">
        <v>162</v>
      </c>
      <c r="G88" s="34" t="s">
        <v>32</v>
      </c>
      <c r="H88" s="35">
        <f>H87*0.1</f>
        <v>2868335545.5</v>
      </c>
      <c r="I88" s="35">
        <f t="shared" si="2"/>
        <v>2868335545.5</v>
      </c>
      <c r="J88" s="33" t="s">
        <v>33</v>
      </c>
      <c r="K88" s="33" t="s">
        <v>34</v>
      </c>
      <c r="L88" s="33" t="s">
        <v>35</v>
      </c>
      <c r="M88" s="36" t="s">
        <v>208</v>
      </c>
      <c r="N88" s="30"/>
    </row>
    <row r="89" spans="2:14" s="24" customFormat="1" ht="90">
      <c r="B89" s="124">
        <v>80101601</v>
      </c>
      <c r="C89" s="125" t="s">
        <v>172</v>
      </c>
      <c r="D89" s="32">
        <v>42826</v>
      </c>
      <c r="E89" s="126" t="s">
        <v>31</v>
      </c>
      <c r="F89" s="31" t="s">
        <v>36</v>
      </c>
      <c r="G89" s="34" t="s">
        <v>32</v>
      </c>
      <c r="H89" s="35">
        <v>1404545455</v>
      </c>
      <c r="I89" s="35">
        <f t="shared" si="2"/>
        <v>1404545455</v>
      </c>
      <c r="J89" s="33" t="s">
        <v>33</v>
      </c>
      <c r="K89" s="33" t="s">
        <v>34</v>
      </c>
      <c r="L89" s="33" t="s">
        <v>35</v>
      </c>
      <c r="M89" s="36" t="s">
        <v>208</v>
      </c>
      <c r="N89" s="30"/>
    </row>
    <row r="90" spans="2:14" s="24" customFormat="1" ht="90">
      <c r="B90" s="127">
        <v>80101500</v>
      </c>
      <c r="C90" s="125" t="s">
        <v>160</v>
      </c>
      <c r="D90" s="32">
        <v>42826</v>
      </c>
      <c r="E90" s="126" t="s">
        <v>31</v>
      </c>
      <c r="F90" s="31" t="s">
        <v>162</v>
      </c>
      <c r="G90" s="34" t="s">
        <v>32</v>
      </c>
      <c r="H90" s="35">
        <v>140454546</v>
      </c>
      <c r="I90" s="35">
        <f t="shared" si="2"/>
        <v>140454546</v>
      </c>
      <c r="J90" s="33" t="s">
        <v>33</v>
      </c>
      <c r="K90" s="33" t="s">
        <v>34</v>
      </c>
      <c r="L90" s="33" t="s">
        <v>35</v>
      </c>
      <c r="M90" s="36" t="s">
        <v>208</v>
      </c>
      <c r="N90" s="30"/>
    </row>
    <row r="91" spans="2:14" s="24" customFormat="1" ht="105">
      <c r="B91" s="124">
        <v>81101500</v>
      </c>
      <c r="C91" s="125" t="s">
        <v>173</v>
      </c>
      <c r="D91" s="32">
        <v>42826</v>
      </c>
      <c r="E91" s="126" t="s">
        <v>31</v>
      </c>
      <c r="F91" s="31" t="s">
        <v>165</v>
      </c>
      <c r="G91" s="34" t="s">
        <v>32</v>
      </c>
      <c r="H91" s="35">
        <v>86363635</v>
      </c>
      <c r="I91" s="35">
        <f t="shared" si="2"/>
        <v>86363635</v>
      </c>
      <c r="J91" s="33" t="s">
        <v>33</v>
      </c>
      <c r="K91" s="33" t="s">
        <v>34</v>
      </c>
      <c r="L91" s="33" t="s">
        <v>35</v>
      </c>
      <c r="M91" s="36" t="s">
        <v>208</v>
      </c>
      <c r="N91" s="30"/>
    </row>
    <row r="92" spans="2:14" s="24" customFormat="1" ht="120">
      <c r="B92" s="127">
        <v>80101500</v>
      </c>
      <c r="C92" s="125" t="s">
        <v>174</v>
      </c>
      <c r="D92" s="32">
        <v>42826</v>
      </c>
      <c r="E92" s="126" t="s">
        <v>31</v>
      </c>
      <c r="F92" s="31" t="s">
        <v>188</v>
      </c>
      <c r="G92" s="34" t="s">
        <v>32</v>
      </c>
      <c r="H92" s="35">
        <v>8636363</v>
      </c>
      <c r="I92" s="35">
        <f t="shared" si="2"/>
        <v>8636363</v>
      </c>
      <c r="J92" s="33" t="s">
        <v>33</v>
      </c>
      <c r="K92" s="33" t="s">
        <v>34</v>
      </c>
      <c r="L92" s="33" t="s">
        <v>35</v>
      </c>
      <c r="M92" s="36" t="s">
        <v>208</v>
      </c>
      <c r="N92" s="30"/>
    </row>
    <row r="93" spans="2:14" s="24" customFormat="1" ht="105">
      <c r="B93" s="124">
        <v>81101500</v>
      </c>
      <c r="C93" s="125" t="s">
        <v>69</v>
      </c>
      <c r="D93" s="32">
        <v>42826</v>
      </c>
      <c r="E93" s="126" t="s">
        <v>44</v>
      </c>
      <c r="F93" s="31" t="s">
        <v>165</v>
      </c>
      <c r="G93" s="34" t="s">
        <v>32</v>
      </c>
      <c r="H93" s="35">
        <v>45454545</v>
      </c>
      <c r="I93" s="35">
        <f t="shared" si="2"/>
        <v>45454545</v>
      </c>
      <c r="J93" s="33" t="s">
        <v>33</v>
      </c>
      <c r="K93" s="33" t="s">
        <v>34</v>
      </c>
      <c r="L93" s="33" t="s">
        <v>35</v>
      </c>
      <c r="M93" s="36" t="s">
        <v>208</v>
      </c>
      <c r="N93" s="30"/>
    </row>
    <row r="94" spans="2:14" s="24" customFormat="1" ht="120">
      <c r="B94" s="127">
        <v>80101500</v>
      </c>
      <c r="C94" s="125" t="s">
        <v>175</v>
      </c>
      <c r="D94" s="32">
        <v>42826</v>
      </c>
      <c r="E94" s="126" t="s">
        <v>44</v>
      </c>
      <c r="F94" s="125" t="s">
        <v>188</v>
      </c>
      <c r="G94" s="34" t="s">
        <v>32</v>
      </c>
      <c r="H94" s="35">
        <v>4545455</v>
      </c>
      <c r="I94" s="35">
        <f t="shared" si="2"/>
        <v>4545455</v>
      </c>
      <c r="J94" s="33" t="s">
        <v>33</v>
      </c>
      <c r="K94" s="33" t="s">
        <v>34</v>
      </c>
      <c r="L94" s="33" t="s">
        <v>35</v>
      </c>
      <c r="M94" s="36" t="s">
        <v>208</v>
      </c>
      <c r="N94" s="30"/>
    </row>
    <row r="95" spans="2:14" s="24" customFormat="1" ht="90">
      <c r="B95" s="128">
        <v>46171600</v>
      </c>
      <c r="C95" s="129" t="s">
        <v>93</v>
      </c>
      <c r="D95" s="130">
        <v>42795</v>
      </c>
      <c r="E95" s="131" t="s">
        <v>45</v>
      </c>
      <c r="F95" s="28" t="s">
        <v>161</v>
      </c>
      <c r="G95" s="25" t="s">
        <v>32</v>
      </c>
      <c r="H95" s="27">
        <v>950000000</v>
      </c>
      <c r="I95" s="27">
        <f t="shared" si="2"/>
        <v>950000000</v>
      </c>
      <c r="J95" s="28" t="s">
        <v>33</v>
      </c>
      <c r="K95" s="28" t="s">
        <v>34</v>
      </c>
      <c r="L95" s="28" t="s">
        <v>35</v>
      </c>
      <c r="M95" s="29" t="s">
        <v>227</v>
      </c>
      <c r="N95" s="30"/>
    </row>
    <row r="96" spans="2:14" s="24" customFormat="1" ht="90">
      <c r="B96" s="128">
        <v>80101500</v>
      </c>
      <c r="C96" s="129" t="s">
        <v>94</v>
      </c>
      <c r="D96" s="130">
        <v>42870</v>
      </c>
      <c r="E96" s="131" t="s">
        <v>40</v>
      </c>
      <c r="F96" s="26" t="s">
        <v>165</v>
      </c>
      <c r="G96" s="25" t="s">
        <v>32</v>
      </c>
      <c r="H96" s="27">
        <v>100000000</v>
      </c>
      <c r="I96" s="27">
        <f t="shared" si="2"/>
        <v>100000000</v>
      </c>
      <c r="J96" s="28" t="s">
        <v>33</v>
      </c>
      <c r="K96" s="28" t="s">
        <v>34</v>
      </c>
      <c r="L96" s="28" t="s">
        <v>35</v>
      </c>
      <c r="M96" s="29" t="s">
        <v>227</v>
      </c>
      <c r="N96" s="30"/>
    </row>
    <row r="97" spans="2:14" s="24" customFormat="1" ht="150">
      <c r="B97" s="128">
        <v>46171600</v>
      </c>
      <c r="C97" s="129" t="s">
        <v>95</v>
      </c>
      <c r="D97" s="130">
        <v>42795</v>
      </c>
      <c r="E97" s="131" t="s">
        <v>45</v>
      </c>
      <c r="F97" s="26" t="s">
        <v>36</v>
      </c>
      <c r="G97" s="25" t="s">
        <v>32</v>
      </c>
      <c r="H97" s="27">
        <v>339265000</v>
      </c>
      <c r="I97" s="27">
        <f t="shared" si="2"/>
        <v>339265000</v>
      </c>
      <c r="J97" s="28" t="s">
        <v>33</v>
      </c>
      <c r="K97" s="28" t="s">
        <v>34</v>
      </c>
      <c r="L97" s="28" t="s">
        <v>35</v>
      </c>
      <c r="M97" s="29" t="s">
        <v>227</v>
      </c>
      <c r="N97" s="30"/>
    </row>
    <row r="98" spans="2:14" s="24" customFormat="1" ht="150">
      <c r="B98" s="109">
        <v>80101500</v>
      </c>
      <c r="C98" s="129" t="s">
        <v>117</v>
      </c>
      <c r="D98" s="130">
        <v>42809</v>
      </c>
      <c r="E98" s="131" t="s">
        <v>45</v>
      </c>
      <c r="F98" s="129" t="s">
        <v>188</v>
      </c>
      <c r="G98" s="25" t="s">
        <v>32</v>
      </c>
      <c r="H98" s="27">
        <v>20600000</v>
      </c>
      <c r="I98" s="27">
        <f t="shared" si="2"/>
        <v>20600000</v>
      </c>
      <c r="J98" s="28" t="s">
        <v>33</v>
      </c>
      <c r="K98" s="28" t="s">
        <v>34</v>
      </c>
      <c r="L98" s="28" t="s">
        <v>35</v>
      </c>
      <c r="M98" s="29" t="s">
        <v>227</v>
      </c>
      <c r="N98" s="30"/>
    </row>
    <row r="99" spans="2:14" s="24" customFormat="1" ht="180">
      <c r="B99" s="128" t="s">
        <v>194</v>
      </c>
      <c r="C99" s="129" t="s">
        <v>96</v>
      </c>
      <c r="D99" s="130">
        <v>42826</v>
      </c>
      <c r="E99" s="131" t="s">
        <v>31</v>
      </c>
      <c r="F99" s="26" t="s">
        <v>36</v>
      </c>
      <c r="G99" s="25" t="s">
        <v>32</v>
      </c>
      <c r="H99" s="27">
        <v>489265000</v>
      </c>
      <c r="I99" s="27">
        <f t="shared" si="2"/>
        <v>489265000</v>
      </c>
      <c r="J99" s="28" t="s">
        <v>33</v>
      </c>
      <c r="K99" s="28" t="s">
        <v>34</v>
      </c>
      <c r="L99" s="28" t="s">
        <v>35</v>
      </c>
      <c r="M99" s="29" t="s">
        <v>227</v>
      </c>
      <c r="N99" s="30"/>
    </row>
    <row r="100" spans="2:14" s="24" customFormat="1" ht="180">
      <c r="B100" s="109">
        <v>80101500</v>
      </c>
      <c r="C100" s="129" t="s">
        <v>99</v>
      </c>
      <c r="D100" s="130">
        <v>42840</v>
      </c>
      <c r="E100" s="131" t="s">
        <v>31</v>
      </c>
      <c r="F100" s="129" t="s">
        <v>188</v>
      </c>
      <c r="G100" s="25" t="s">
        <v>32</v>
      </c>
      <c r="H100" s="27">
        <v>20600000</v>
      </c>
      <c r="I100" s="27">
        <f t="shared" si="2"/>
        <v>20600000</v>
      </c>
      <c r="J100" s="28" t="s">
        <v>33</v>
      </c>
      <c r="K100" s="28" t="s">
        <v>34</v>
      </c>
      <c r="L100" s="28" t="s">
        <v>35</v>
      </c>
      <c r="M100" s="29" t="s">
        <v>227</v>
      </c>
      <c r="N100" s="30"/>
    </row>
    <row r="101" spans="2:14" s="24" customFormat="1" ht="150">
      <c r="B101" s="128" t="s">
        <v>194</v>
      </c>
      <c r="C101" s="129" t="s">
        <v>97</v>
      </c>
      <c r="D101" s="130">
        <v>42856</v>
      </c>
      <c r="E101" s="131" t="s">
        <v>45</v>
      </c>
      <c r="F101" s="26" t="s">
        <v>165</v>
      </c>
      <c r="G101" s="25" t="s">
        <v>32</v>
      </c>
      <c r="H101" s="27">
        <v>109400000</v>
      </c>
      <c r="I101" s="27">
        <f t="shared" si="2"/>
        <v>109400000</v>
      </c>
      <c r="J101" s="28" t="s">
        <v>33</v>
      </c>
      <c r="K101" s="28" t="s">
        <v>34</v>
      </c>
      <c r="L101" s="28" t="s">
        <v>35</v>
      </c>
      <c r="M101" s="29" t="s">
        <v>227</v>
      </c>
      <c r="N101" s="30"/>
    </row>
    <row r="102" spans="2:14" s="24" customFormat="1" ht="165">
      <c r="B102" s="109">
        <v>80101500</v>
      </c>
      <c r="C102" s="129" t="s">
        <v>100</v>
      </c>
      <c r="D102" s="130">
        <v>42870</v>
      </c>
      <c r="E102" s="131" t="s">
        <v>45</v>
      </c>
      <c r="F102" s="129" t="s">
        <v>188</v>
      </c>
      <c r="G102" s="25" t="s">
        <v>32</v>
      </c>
      <c r="H102" s="27">
        <v>20600000</v>
      </c>
      <c r="I102" s="27">
        <f t="shared" si="2"/>
        <v>20600000</v>
      </c>
      <c r="J102" s="28" t="s">
        <v>33</v>
      </c>
      <c r="K102" s="28" t="s">
        <v>34</v>
      </c>
      <c r="L102" s="28" t="s">
        <v>35</v>
      </c>
      <c r="M102" s="29" t="s">
        <v>227</v>
      </c>
      <c r="N102" s="30"/>
    </row>
    <row r="103" spans="2:14" s="24" customFormat="1" ht="120">
      <c r="B103" s="128" t="s">
        <v>194</v>
      </c>
      <c r="C103" s="129" t="s">
        <v>98</v>
      </c>
      <c r="D103" s="130">
        <v>42856</v>
      </c>
      <c r="E103" s="131" t="s">
        <v>45</v>
      </c>
      <c r="F103" s="26" t="s">
        <v>165</v>
      </c>
      <c r="G103" s="25" t="s">
        <v>32</v>
      </c>
      <c r="H103" s="27">
        <v>100000000</v>
      </c>
      <c r="I103" s="27">
        <f t="shared" si="2"/>
        <v>100000000</v>
      </c>
      <c r="J103" s="28" t="s">
        <v>33</v>
      </c>
      <c r="K103" s="28" t="s">
        <v>34</v>
      </c>
      <c r="L103" s="28" t="s">
        <v>35</v>
      </c>
      <c r="M103" s="29" t="s">
        <v>227</v>
      </c>
      <c r="N103" s="30"/>
    </row>
    <row r="104" spans="2:14" s="24" customFormat="1" ht="135">
      <c r="B104" s="109">
        <v>80101500</v>
      </c>
      <c r="C104" s="129" t="s">
        <v>101</v>
      </c>
      <c r="D104" s="130">
        <v>42870</v>
      </c>
      <c r="E104" s="131" t="s">
        <v>45</v>
      </c>
      <c r="F104" s="129" t="s">
        <v>188</v>
      </c>
      <c r="G104" s="25" t="s">
        <v>32</v>
      </c>
      <c r="H104" s="27">
        <v>10000000</v>
      </c>
      <c r="I104" s="27">
        <f t="shared" si="2"/>
        <v>10000000</v>
      </c>
      <c r="J104" s="28" t="s">
        <v>33</v>
      </c>
      <c r="K104" s="28" t="s">
        <v>34</v>
      </c>
      <c r="L104" s="28" t="s">
        <v>35</v>
      </c>
      <c r="M104" s="29" t="s">
        <v>227</v>
      </c>
      <c r="N104" s="30"/>
    </row>
    <row r="105" spans="2:14" s="24" customFormat="1" ht="135">
      <c r="B105" s="128" t="s">
        <v>194</v>
      </c>
      <c r="C105" s="129" t="s">
        <v>102</v>
      </c>
      <c r="D105" s="130">
        <v>42856</v>
      </c>
      <c r="E105" s="131" t="s">
        <v>45</v>
      </c>
      <c r="F105" s="26" t="s">
        <v>165</v>
      </c>
      <c r="G105" s="25" t="s">
        <v>32</v>
      </c>
      <c r="H105" s="27">
        <v>152000000</v>
      </c>
      <c r="I105" s="27">
        <f t="shared" si="2"/>
        <v>152000000</v>
      </c>
      <c r="J105" s="28" t="s">
        <v>33</v>
      </c>
      <c r="K105" s="28" t="s">
        <v>34</v>
      </c>
      <c r="L105" s="28" t="s">
        <v>35</v>
      </c>
      <c r="M105" s="29" t="s">
        <v>227</v>
      </c>
      <c r="N105" s="30"/>
    </row>
    <row r="106" spans="2:14" s="24" customFormat="1" ht="150">
      <c r="B106" s="109">
        <v>80101500</v>
      </c>
      <c r="C106" s="129" t="s">
        <v>103</v>
      </c>
      <c r="D106" s="130">
        <v>42870</v>
      </c>
      <c r="E106" s="131" t="s">
        <v>45</v>
      </c>
      <c r="F106" s="129" t="s">
        <v>188</v>
      </c>
      <c r="G106" s="25" t="s">
        <v>32</v>
      </c>
      <c r="H106" s="27">
        <v>8000000</v>
      </c>
      <c r="I106" s="27">
        <f t="shared" si="2"/>
        <v>8000000</v>
      </c>
      <c r="J106" s="28" t="s">
        <v>33</v>
      </c>
      <c r="K106" s="28" t="s">
        <v>34</v>
      </c>
      <c r="L106" s="28" t="s">
        <v>35</v>
      </c>
      <c r="M106" s="29" t="s">
        <v>227</v>
      </c>
      <c r="N106" s="30"/>
    </row>
    <row r="107" spans="2:14" s="24" customFormat="1" ht="90">
      <c r="B107" s="128" t="s">
        <v>194</v>
      </c>
      <c r="C107" s="129" t="s">
        <v>104</v>
      </c>
      <c r="D107" s="130">
        <v>42887</v>
      </c>
      <c r="E107" s="131" t="s">
        <v>45</v>
      </c>
      <c r="F107" s="26" t="s">
        <v>36</v>
      </c>
      <c r="G107" s="25" t="s">
        <v>32</v>
      </c>
      <c r="H107" s="27">
        <v>460000000</v>
      </c>
      <c r="I107" s="27">
        <f t="shared" si="2"/>
        <v>460000000</v>
      </c>
      <c r="J107" s="28" t="s">
        <v>33</v>
      </c>
      <c r="K107" s="28" t="s">
        <v>34</v>
      </c>
      <c r="L107" s="28" t="s">
        <v>35</v>
      </c>
      <c r="M107" s="29" t="s">
        <v>227</v>
      </c>
      <c r="N107" s="30"/>
    </row>
    <row r="108" spans="2:14" s="24" customFormat="1" ht="90">
      <c r="B108" s="109">
        <v>80101500</v>
      </c>
      <c r="C108" s="129" t="s">
        <v>105</v>
      </c>
      <c r="D108" s="130">
        <v>42902</v>
      </c>
      <c r="E108" s="131" t="s">
        <v>45</v>
      </c>
      <c r="F108" s="129" t="s">
        <v>162</v>
      </c>
      <c r="G108" s="25" t="s">
        <v>32</v>
      </c>
      <c r="H108" s="27">
        <v>40000000</v>
      </c>
      <c r="I108" s="27">
        <f t="shared" si="2"/>
        <v>40000000</v>
      </c>
      <c r="J108" s="28" t="s">
        <v>33</v>
      </c>
      <c r="K108" s="28" t="s">
        <v>34</v>
      </c>
      <c r="L108" s="28" t="s">
        <v>35</v>
      </c>
      <c r="M108" s="29" t="s">
        <v>227</v>
      </c>
      <c r="N108" s="30"/>
    </row>
    <row r="109" spans="2:14" s="24" customFormat="1" ht="135">
      <c r="B109" s="128" t="s">
        <v>194</v>
      </c>
      <c r="C109" s="129" t="s">
        <v>106</v>
      </c>
      <c r="D109" s="130">
        <v>42856</v>
      </c>
      <c r="E109" s="131" t="s">
        <v>45</v>
      </c>
      <c r="F109" s="26" t="s">
        <v>36</v>
      </c>
      <c r="G109" s="25" t="s">
        <v>32</v>
      </c>
      <c r="H109" s="27">
        <f>648932000+16000000</f>
        <v>664932000</v>
      </c>
      <c r="I109" s="27">
        <f t="shared" si="2"/>
        <v>664932000</v>
      </c>
      <c r="J109" s="28" t="s">
        <v>33</v>
      </c>
      <c r="K109" s="28" t="s">
        <v>34</v>
      </c>
      <c r="L109" s="28" t="s">
        <v>35</v>
      </c>
      <c r="M109" s="29" t="s">
        <v>228</v>
      </c>
      <c r="N109" s="30"/>
    </row>
    <row r="110" spans="2:14" s="24" customFormat="1" ht="150">
      <c r="B110" s="109">
        <v>80101500</v>
      </c>
      <c r="C110" s="129" t="s">
        <v>107</v>
      </c>
      <c r="D110" s="130">
        <v>42856</v>
      </c>
      <c r="E110" s="131" t="s">
        <v>45</v>
      </c>
      <c r="F110" s="26" t="s">
        <v>162</v>
      </c>
      <c r="G110" s="25" t="s">
        <v>32</v>
      </c>
      <c r="H110" s="27">
        <v>40000000</v>
      </c>
      <c r="I110" s="27">
        <f t="shared" si="2"/>
        <v>40000000</v>
      </c>
      <c r="J110" s="28" t="s">
        <v>33</v>
      </c>
      <c r="K110" s="28" t="s">
        <v>34</v>
      </c>
      <c r="L110" s="28" t="s">
        <v>35</v>
      </c>
      <c r="M110" s="29" t="s">
        <v>228</v>
      </c>
      <c r="N110" s="30"/>
    </row>
    <row r="111" spans="2:14" s="24" customFormat="1" ht="90">
      <c r="B111" s="132">
        <v>77101801</v>
      </c>
      <c r="C111" s="45" t="s">
        <v>108</v>
      </c>
      <c r="D111" s="46">
        <v>42826</v>
      </c>
      <c r="E111" s="47" t="s">
        <v>46</v>
      </c>
      <c r="F111" s="47" t="s">
        <v>176</v>
      </c>
      <c r="G111" s="48" t="s">
        <v>32</v>
      </c>
      <c r="H111" s="49">
        <v>970000000</v>
      </c>
      <c r="I111" s="49">
        <f t="shared" si="2"/>
        <v>970000000</v>
      </c>
      <c r="J111" s="47" t="s">
        <v>33</v>
      </c>
      <c r="K111" s="47" t="s">
        <v>34</v>
      </c>
      <c r="L111" s="47" t="s">
        <v>35</v>
      </c>
      <c r="M111" s="50" t="s">
        <v>209</v>
      </c>
      <c r="N111" s="30"/>
    </row>
    <row r="112" spans="2:14" s="24" customFormat="1" ht="90">
      <c r="B112" s="133">
        <v>80101500</v>
      </c>
      <c r="C112" s="45" t="s">
        <v>109</v>
      </c>
      <c r="D112" s="46">
        <v>42840</v>
      </c>
      <c r="E112" s="47" t="s">
        <v>46</v>
      </c>
      <c r="F112" s="45" t="s">
        <v>162</v>
      </c>
      <c r="G112" s="48" t="s">
        <v>32</v>
      </c>
      <c r="H112" s="49">
        <v>85000000</v>
      </c>
      <c r="I112" s="49">
        <f t="shared" si="2"/>
        <v>85000000</v>
      </c>
      <c r="J112" s="47" t="s">
        <v>33</v>
      </c>
      <c r="K112" s="47" t="s">
        <v>34</v>
      </c>
      <c r="L112" s="47" t="s">
        <v>35</v>
      </c>
      <c r="M112" s="50" t="s">
        <v>209</v>
      </c>
      <c r="N112" s="30"/>
    </row>
    <row r="113" spans="2:14" s="24" customFormat="1" ht="105">
      <c r="B113" s="132">
        <v>80101603</v>
      </c>
      <c r="C113" s="45" t="s">
        <v>110</v>
      </c>
      <c r="D113" s="46">
        <v>42795</v>
      </c>
      <c r="E113" s="47" t="s">
        <v>42</v>
      </c>
      <c r="F113" s="47" t="s">
        <v>176</v>
      </c>
      <c r="G113" s="48" t="s">
        <v>32</v>
      </c>
      <c r="H113" s="49">
        <v>1014093000</v>
      </c>
      <c r="I113" s="49">
        <f t="shared" si="2"/>
        <v>1014093000</v>
      </c>
      <c r="J113" s="47" t="s">
        <v>33</v>
      </c>
      <c r="K113" s="47" t="s">
        <v>34</v>
      </c>
      <c r="L113" s="47" t="s">
        <v>35</v>
      </c>
      <c r="M113" s="50" t="s">
        <v>209</v>
      </c>
      <c r="N113" s="30"/>
    </row>
    <row r="114" spans="2:14" s="24" customFormat="1" ht="120">
      <c r="B114" s="133">
        <v>80101500</v>
      </c>
      <c r="C114" s="45" t="s">
        <v>111</v>
      </c>
      <c r="D114" s="46">
        <v>42795</v>
      </c>
      <c r="E114" s="47" t="s">
        <v>42</v>
      </c>
      <c r="F114" s="45" t="s">
        <v>162</v>
      </c>
      <c r="G114" s="48" t="s">
        <v>32</v>
      </c>
      <c r="H114" s="49">
        <v>88000000</v>
      </c>
      <c r="I114" s="49">
        <f t="shared" si="2"/>
        <v>88000000</v>
      </c>
      <c r="J114" s="47" t="s">
        <v>33</v>
      </c>
      <c r="K114" s="47" t="s">
        <v>34</v>
      </c>
      <c r="L114" s="47" t="s">
        <v>35</v>
      </c>
      <c r="M114" s="50" t="s">
        <v>209</v>
      </c>
      <c r="N114" s="30"/>
    </row>
    <row r="115" spans="2:14" s="24" customFormat="1" ht="90">
      <c r="B115" s="134">
        <v>80111600</v>
      </c>
      <c r="C115" s="135" t="s">
        <v>152</v>
      </c>
      <c r="D115" s="136">
        <v>42736</v>
      </c>
      <c r="E115" s="137" t="s">
        <v>43</v>
      </c>
      <c r="F115" s="137" t="s">
        <v>161</v>
      </c>
      <c r="G115" s="138" t="s">
        <v>32</v>
      </c>
      <c r="H115" s="139">
        <v>700000000</v>
      </c>
      <c r="I115" s="139">
        <f t="shared" si="2"/>
        <v>700000000</v>
      </c>
      <c r="J115" s="140" t="s">
        <v>33</v>
      </c>
      <c r="K115" s="140" t="s">
        <v>34</v>
      </c>
      <c r="L115" s="140" t="s">
        <v>35</v>
      </c>
      <c r="M115" s="141" t="s">
        <v>210</v>
      </c>
      <c r="N115" s="142"/>
    </row>
    <row r="116" spans="2:14" s="24" customFormat="1" ht="90">
      <c r="B116" s="134">
        <v>80101604</v>
      </c>
      <c r="C116" s="135" t="s">
        <v>189</v>
      </c>
      <c r="D116" s="136">
        <v>42767</v>
      </c>
      <c r="E116" s="137" t="s">
        <v>43</v>
      </c>
      <c r="F116" s="137" t="s">
        <v>161</v>
      </c>
      <c r="G116" s="138" t="s">
        <v>32</v>
      </c>
      <c r="H116" s="139">
        <v>4184393000</v>
      </c>
      <c r="I116" s="139">
        <f t="shared" si="2"/>
        <v>4184393000</v>
      </c>
      <c r="J116" s="140" t="s">
        <v>33</v>
      </c>
      <c r="K116" s="140" t="s">
        <v>34</v>
      </c>
      <c r="L116" s="140" t="s">
        <v>35</v>
      </c>
      <c r="M116" s="141" t="s">
        <v>202</v>
      </c>
      <c r="N116" s="142"/>
    </row>
    <row r="117" spans="2:14" s="24" customFormat="1" ht="90">
      <c r="B117" s="134">
        <v>84131500</v>
      </c>
      <c r="C117" s="135" t="s">
        <v>192</v>
      </c>
      <c r="D117" s="136">
        <v>42781</v>
      </c>
      <c r="E117" s="137" t="s">
        <v>39</v>
      </c>
      <c r="F117" s="137" t="s">
        <v>188</v>
      </c>
      <c r="G117" s="138" t="s">
        <v>32</v>
      </c>
      <c r="H117" s="139">
        <v>10000000</v>
      </c>
      <c r="I117" s="139">
        <f t="shared" si="2"/>
        <v>10000000</v>
      </c>
      <c r="J117" s="140" t="s">
        <v>33</v>
      </c>
      <c r="K117" s="140" t="s">
        <v>34</v>
      </c>
      <c r="L117" s="140" t="s">
        <v>35</v>
      </c>
      <c r="M117" s="141" t="s">
        <v>229</v>
      </c>
      <c r="N117" s="142"/>
    </row>
    <row r="118" spans="2:14" s="24" customFormat="1" ht="90">
      <c r="B118" s="134">
        <v>80101604</v>
      </c>
      <c r="C118" s="135" t="s">
        <v>153</v>
      </c>
      <c r="D118" s="136">
        <v>42809</v>
      </c>
      <c r="E118" s="137" t="s">
        <v>31</v>
      </c>
      <c r="F118" s="135" t="s">
        <v>36</v>
      </c>
      <c r="G118" s="138" t="s">
        <v>32</v>
      </c>
      <c r="H118" s="139">
        <v>700000000</v>
      </c>
      <c r="I118" s="139">
        <f t="shared" si="2"/>
        <v>700000000</v>
      </c>
      <c r="J118" s="140" t="s">
        <v>33</v>
      </c>
      <c r="K118" s="140" t="s">
        <v>34</v>
      </c>
      <c r="L118" s="140" t="s">
        <v>35</v>
      </c>
      <c r="M118" s="141" t="s">
        <v>211</v>
      </c>
      <c r="N118" s="142"/>
    </row>
    <row r="119" spans="2:14" s="24" customFormat="1" ht="90">
      <c r="B119" s="143">
        <v>80101500</v>
      </c>
      <c r="C119" s="135" t="s">
        <v>190</v>
      </c>
      <c r="D119" s="136">
        <v>42809</v>
      </c>
      <c r="E119" s="137" t="s">
        <v>31</v>
      </c>
      <c r="F119" s="135" t="s">
        <v>162</v>
      </c>
      <c r="G119" s="138" t="s">
        <v>32</v>
      </c>
      <c r="H119" s="139">
        <v>40000000</v>
      </c>
      <c r="I119" s="139">
        <f t="shared" si="2"/>
        <v>40000000</v>
      </c>
      <c r="J119" s="140" t="s">
        <v>33</v>
      </c>
      <c r="K119" s="140" t="s">
        <v>34</v>
      </c>
      <c r="L119" s="140" t="s">
        <v>35</v>
      </c>
      <c r="M119" s="141" t="s">
        <v>211</v>
      </c>
      <c r="N119" s="142"/>
    </row>
    <row r="120" spans="2:14" s="24" customFormat="1" ht="90">
      <c r="B120" s="134">
        <v>80101500</v>
      </c>
      <c r="C120" s="137" t="s">
        <v>154</v>
      </c>
      <c r="D120" s="136">
        <v>42809</v>
      </c>
      <c r="E120" s="137" t="s">
        <v>44</v>
      </c>
      <c r="F120" s="135" t="s">
        <v>36</v>
      </c>
      <c r="G120" s="138" t="s">
        <v>32</v>
      </c>
      <c r="H120" s="139">
        <v>235000000</v>
      </c>
      <c r="I120" s="139">
        <f t="shared" si="2"/>
        <v>235000000</v>
      </c>
      <c r="J120" s="140" t="s">
        <v>33</v>
      </c>
      <c r="K120" s="140" t="s">
        <v>34</v>
      </c>
      <c r="L120" s="140" t="s">
        <v>35</v>
      </c>
      <c r="M120" s="141" t="s">
        <v>230</v>
      </c>
      <c r="N120" s="142"/>
    </row>
    <row r="121" spans="2:14" s="24" customFormat="1" ht="90">
      <c r="B121" s="143">
        <v>80101500</v>
      </c>
      <c r="C121" s="137" t="s">
        <v>191</v>
      </c>
      <c r="D121" s="136">
        <v>42809</v>
      </c>
      <c r="E121" s="137" t="s">
        <v>44</v>
      </c>
      <c r="F121" s="135" t="s">
        <v>188</v>
      </c>
      <c r="G121" s="138" t="s">
        <v>32</v>
      </c>
      <c r="H121" s="139">
        <v>15000000</v>
      </c>
      <c r="I121" s="139">
        <f t="shared" si="2"/>
        <v>15000000</v>
      </c>
      <c r="J121" s="140" t="s">
        <v>33</v>
      </c>
      <c r="K121" s="140" t="s">
        <v>34</v>
      </c>
      <c r="L121" s="140" t="s">
        <v>35</v>
      </c>
      <c r="M121" s="141" t="s">
        <v>230</v>
      </c>
      <c r="N121" s="142"/>
    </row>
    <row r="122" spans="2:14" s="24" customFormat="1" ht="90">
      <c r="B122" s="134">
        <v>80101604</v>
      </c>
      <c r="C122" s="137" t="s">
        <v>155</v>
      </c>
      <c r="D122" s="136">
        <v>42809</v>
      </c>
      <c r="E122" s="137" t="s">
        <v>44</v>
      </c>
      <c r="F122" s="135" t="s">
        <v>36</v>
      </c>
      <c r="G122" s="138" t="s">
        <v>32</v>
      </c>
      <c r="H122" s="139">
        <v>238000000</v>
      </c>
      <c r="I122" s="139">
        <f t="shared" si="2"/>
        <v>238000000</v>
      </c>
      <c r="J122" s="140" t="s">
        <v>33</v>
      </c>
      <c r="K122" s="140" t="s">
        <v>34</v>
      </c>
      <c r="L122" s="140" t="s">
        <v>35</v>
      </c>
      <c r="M122" s="141" t="s">
        <v>212</v>
      </c>
      <c r="N122" s="142"/>
    </row>
    <row r="123" spans="2:14" s="24" customFormat="1" ht="90">
      <c r="B123" s="143">
        <v>80101500</v>
      </c>
      <c r="C123" s="137" t="s">
        <v>193</v>
      </c>
      <c r="D123" s="136">
        <v>42809</v>
      </c>
      <c r="E123" s="137" t="s">
        <v>44</v>
      </c>
      <c r="F123" s="135" t="s">
        <v>188</v>
      </c>
      <c r="G123" s="138" t="s">
        <v>32</v>
      </c>
      <c r="H123" s="139">
        <v>12000000</v>
      </c>
      <c r="I123" s="139">
        <f t="shared" si="2"/>
        <v>12000000</v>
      </c>
      <c r="J123" s="140" t="s">
        <v>33</v>
      </c>
      <c r="K123" s="140" t="s">
        <v>34</v>
      </c>
      <c r="L123" s="140" t="s">
        <v>35</v>
      </c>
      <c r="M123" s="141" t="s">
        <v>212</v>
      </c>
      <c r="N123" s="142"/>
    </row>
    <row r="124" spans="2:14" s="24" customFormat="1" ht="90">
      <c r="B124" s="134">
        <v>80101604</v>
      </c>
      <c r="C124" s="137" t="s">
        <v>156</v>
      </c>
      <c r="D124" s="136">
        <v>42809</v>
      </c>
      <c r="E124" s="137" t="s">
        <v>42</v>
      </c>
      <c r="F124" s="135" t="s">
        <v>164</v>
      </c>
      <c r="G124" s="138" t="s">
        <v>32</v>
      </c>
      <c r="H124" s="139">
        <v>150000000</v>
      </c>
      <c r="I124" s="139">
        <f t="shared" si="2"/>
        <v>150000000</v>
      </c>
      <c r="J124" s="140" t="s">
        <v>33</v>
      </c>
      <c r="K124" s="140" t="s">
        <v>34</v>
      </c>
      <c r="L124" s="140" t="s">
        <v>35</v>
      </c>
      <c r="M124" s="141" t="s">
        <v>202</v>
      </c>
      <c r="N124" s="142"/>
    </row>
    <row r="125" spans="2:14" s="24" customFormat="1" ht="90">
      <c r="B125" s="134">
        <v>80101604</v>
      </c>
      <c r="C125" s="137" t="s">
        <v>157</v>
      </c>
      <c r="D125" s="136">
        <v>42809</v>
      </c>
      <c r="E125" s="137" t="s">
        <v>40</v>
      </c>
      <c r="F125" s="137" t="s">
        <v>166</v>
      </c>
      <c r="G125" s="138" t="s">
        <v>32</v>
      </c>
      <c r="H125" s="139">
        <v>600000000</v>
      </c>
      <c r="I125" s="139">
        <f t="shared" si="2"/>
        <v>600000000</v>
      </c>
      <c r="J125" s="140" t="s">
        <v>33</v>
      </c>
      <c r="K125" s="140" t="s">
        <v>34</v>
      </c>
      <c r="L125" s="140" t="s">
        <v>35</v>
      </c>
      <c r="M125" s="141" t="s">
        <v>202</v>
      </c>
      <c r="N125" s="142"/>
    </row>
    <row r="126" spans="2:14" s="24" customFormat="1" ht="90">
      <c r="B126" s="134">
        <v>80101604</v>
      </c>
      <c r="C126" s="137" t="s">
        <v>158</v>
      </c>
      <c r="D126" s="136">
        <v>42809</v>
      </c>
      <c r="E126" s="137" t="s">
        <v>39</v>
      </c>
      <c r="F126" s="137" t="s">
        <v>164</v>
      </c>
      <c r="G126" s="138" t="s">
        <v>32</v>
      </c>
      <c r="H126" s="139">
        <v>120000000</v>
      </c>
      <c r="I126" s="139">
        <f t="shared" si="2"/>
        <v>120000000</v>
      </c>
      <c r="J126" s="140" t="s">
        <v>33</v>
      </c>
      <c r="K126" s="140" t="s">
        <v>34</v>
      </c>
      <c r="L126" s="140" t="s">
        <v>35</v>
      </c>
      <c r="M126" s="141" t="s">
        <v>202</v>
      </c>
      <c r="N126" s="142"/>
    </row>
    <row r="127" spans="2:14" s="24" customFormat="1" ht="90">
      <c r="B127" s="134">
        <v>92101500</v>
      </c>
      <c r="C127" s="137" t="s">
        <v>118</v>
      </c>
      <c r="D127" s="136">
        <v>42826</v>
      </c>
      <c r="E127" s="137" t="s">
        <v>47</v>
      </c>
      <c r="F127" s="137" t="s">
        <v>161</v>
      </c>
      <c r="G127" s="138" t="s">
        <v>32</v>
      </c>
      <c r="H127" s="139">
        <v>604797000</v>
      </c>
      <c r="I127" s="139">
        <f t="shared" si="2"/>
        <v>604797000</v>
      </c>
      <c r="J127" s="140" t="s">
        <v>33</v>
      </c>
      <c r="K127" s="140" t="s">
        <v>34</v>
      </c>
      <c r="L127" s="140" t="s">
        <v>35</v>
      </c>
      <c r="M127" s="141" t="s">
        <v>213</v>
      </c>
      <c r="N127" s="142"/>
    </row>
    <row r="128" spans="2:14" s="24" customFormat="1" ht="90">
      <c r="B128" s="134">
        <v>92101500</v>
      </c>
      <c r="C128" s="137" t="s">
        <v>119</v>
      </c>
      <c r="D128" s="136">
        <v>42767</v>
      </c>
      <c r="E128" s="137" t="s">
        <v>47</v>
      </c>
      <c r="F128" s="137" t="s">
        <v>166</v>
      </c>
      <c r="G128" s="138" t="s">
        <v>32</v>
      </c>
      <c r="H128" s="139">
        <v>370000000</v>
      </c>
      <c r="I128" s="139">
        <f t="shared" si="2"/>
        <v>370000000</v>
      </c>
      <c r="J128" s="140" t="s">
        <v>33</v>
      </c>
      <c r="K128" s="140" t="s">
        <v>34</v>
      </c>
      <c r="L128" s="140" t="s">
        <v>35</v>
      </c>
      <c r="M128" s="141" t="s">
        <v>211</v>
      </c>
      <c r="N128" s="142"/>
    </row>
    <row r="129" spans="2:14" s="24" customFormat="1" ht="90">
      <c r="B129" s="134">
        <v>92101500</v>
      </c>
      <c r="C129" s="137" t="s">
        <v>120</v>
      </c>
      <c r="D129" s="136">
        <v>42795</v>
      </c>
      <c r="E129" s="137" t="s">
        <v>47</v>
      </c>
      <c r="F129" s="137" t="s">
        <v>166</v>
      </c>
      <c r="G129" s="138" t="s">
        <v>32</v>
      </c>
      <c r="H129" s="139">
        <v>80000000</v>
      </c>
      <c r="I129" s="139">
        <f t="shared" si="2"/>
        <v>80000000</v>
      </c>
      <c r="J129" s="140" t="s">
        <v>33</v>
      </c>
      <c r="K129" s="140" t="s">
        <v>34</v>
      </c>
      <c r="L129" s="140" t="s">
        <v>35</v>
      </c>
      <c r="M129" s="141" t="s">
        <v>202</v>
      </c>
      <c r="N129" s="142"/>
    </row>
    <row r="130" spans="2:14" s="24" customFormat="1" ht="90">
      <c r="B130" s="134">
        <v>92101500</v>
      </c>
      <c r="C130" s="137" t="s">
        <v>121</v>
      </c>
      <c r="D130" s="136">
        <v>42887</v>
      </c>
      <c r="E130" s="137" t="s">
        <v>31</v>
      </c>
      <c r="F130" s="135" t="s">
        <v>165</v>
      </c>
      <c r="G130" s="138" t="s">
        <v>32</v>
      </c>
      <c r="H130" s="139">
        <v>200000000</v>
      </c>
      <c r="I130" s="139">
        <f t="shared" si="2"/>
        <v>200000000</v>
      </c>
      <c r="J130" s="140" t="s">
        <v>33</v>
      </c>
      <c r="K130" s="140" t="s">
        <v>34</v>
      </c>
      <c r="L130" s="140" t="s">
        <v>35</v>
      </c>
      <c r="M130" s="141" t="s">
        <v>214</v>
      </c>
      <c r="N130" s="142"/>
    </row>
    <row r="131" spans="2:14" s="24" customFormat="1" ht="90">
      <c r="B131" s="134">
        <v>92101500</v>
      </c>
      <c r="C131" s="137" t="s">
        <v>122</v>
      </c>
      <c r="D131" s="136">
        <v>42887</v>
      </c>
      <c r="E131" s="137" t="s">
        <v>31</v>
      </c>
      <c r="F131" s="135" t="s">
        <v>165</v>
      </c>
      <c r="G131" s="138" t="s">
        <v>32</v>
      </c>
      <c r="H131" s="139">
        <v>200000000</v>
      </c>
      <c r="I131" s="139">
        <f t="shared" si="2"/>
        <v>200000000</v>
      </c>
      <c r="J131" s="140" t="s">
        <v>33</v>
      </c>
      <c r="K131" s="140" t="s">
        <v>34</v>
      </c>
      <c r="L131" s="140" t="s">
        <v>35</v>
      </c>
      <c r="M131" s="141" t="s">
        <v>231</v>
      </c>
      <c r="N131" s="142"/>
    </row>
    <row r="132" spans="2:14" s="24" customFormat="1" ht="90">
      <c r="B132" s="144">
        <v>93141500</v>
      </c>
      <c r="C132" s="145" t="s">
        <v>170</v>
      </c>
      <c r="D132" s="146">
        <v>42795</v>
      </c>
      <c r="E132" s="147" t="s">
        <v>31</v>
      </c>
      <c r="F132" s="145" t="s">
        <v>36</v>
      </c>
      <c r="G132" s="148" t="s">
        <v>32</v>
      </c>
      <c r="H132" s="149">
        <v>379400000</v>
      </c>
      <c r="I132" s="149">
        <f t="shared" si="2"/>
        <v>379400000</v>
      </c>
      <c r="J132" s="147" t="s">
        <v>33</v>
      </c>
      <c r="K132" s="147" t="s">
        <v>34</v>
      </c>
      <c r="L132" s="147" t="s">
        <v>35</v>
      </c>
      <c r="M132" s="150" t="s">
        <v>215</v>
      </c>
      <c r="N132" s="30"/>
    </row>
    <row r="133" spans="2:14" s="24" customFormat="1" ht="90">
      <c r="B133" s="151">
        <v>80101500</v>
      </c>
      <c r="C133" s="145" t="s">
        <v>178</v>
      </c>
      <c r="D133" s="146">
        <v>42809</v>
      </c>
      <c r="E133" s="147" t="s">
        <v>31</v>
      </c>
      <c r="F133" s="145" t="s">
        <v>165</v>
      </c>
      <c r="G133" s="148" t="s">
        <v>32</v>
      </c>
      <c r="H133" s="149">
        <v>20600000</v>
      </c>
      <c r="I133" s="149">
        <f t="shared" si="2"/>
        <v>20600000</v>
      </c>
      <c r="J133" s="147" t="s">
        <v>33</v>
      </c>
      <c r="K133" s="147" t="s">
        <v>34</v>
      </c>
      <c r="L133" s="147" t="s">
        <v>35</v>
      </c>
      <c r="M133" s="150" t="s">
        <v>215</v>
      </c>
      <c r="N133" s="30"/>
    </row>
    <row r="134" spans="2:14" s="24" customFormat="1" ht="90">
      <c r="B134" s="152">
        <v>81101500</v>
      </c>
      <c r="C134" s="153" t="s">
        <v>123</v>
      </c>
      <c r="D134" s="146">
        <v>42826</v>
      </c>
      <c r="E134" s="153" t="s">
        <v>31</v>
      </c>
      <c r="F134" s="145" t="s">
        <v>36</v>
      </c>
      <c r="G134" s="148" t="s">
        <v>32</v>
      </c>
      <c r="H134" s="149">
        <v>670000000</v>
      </c>
      <c r="I134" s="149">
        <f t="shared" si="2"/>
        <v>670000000</v>
      </c>
      <c r="J134" s="147" t="s">
        <v>33</v>
      </c>
      <c r="K134" s="147" t="s">
        <v>34</v>
      </c>
      <c r="L134" s="147" t="s">
        <v>35</v>
      </c>
      <c r="M134" s="150" t="s">
        <v>232</v>
      </c>
      <c r="N134" s="30"/>
    </row>
    <row r="135" spans="2:14" s="24" customFormat="1" ht="90">
      <c r="B135" s="151">
        <v>80101500</v>
      </c>
      <c r="C135" s="153" t="s">
        <v>159</v>
      </c>
      <c r="D135" s="146">
        <v>42826</v>
      </c>
      <c r="E135" s="153" t="s">
        <v>31</v>
      </c>
      <c r="F135" s="145" t="s">
        <v>162</v>
      </c>
      <c r="G135" s="148" t="s">
        <v>32</v>
      </c>
      <c r="H135" s="149">
        <v>34932000</v>
      </c>
      <c r="I135" s="149">
        <f t="shared" si="2"/>
        <v>34932000</v>
      </c>
      <c r="J135" s="147" t="s">
        <v>33</v>
      </c>
      <c r="K135" s="147" t="s">
        <v>34</v>
      </c>
      <c r="L135" s="147" t="s">
        <v>35</v>
      </c>
      <c r="M135" s="150" t="s">
        <v>232</v>
      </c>
      <c r="N135" s="30"/>
    </row>
    <row r="136" spans="2:14" s="24" customFormat="1" ht="90">
      <c r="B136" s="144" t="s">
        <v>147</v>
      </c>
      <c r="C136" s="145" t="s">
        <v>124</v>
      </c>
      <c r="D136" s="146">
        <v>42767</v>
      </c>
      <c r="E136" s="153" t="s">
        <v>38</v>
      </c>
      <c r="F136" s="145" t="s">
        <v>161</v>
      </c>
      <c r="G136" s="148" t="s">
        <v>32</v>
      </c>
      <c r="H136" s="149">
        <v>188216000</v>
      </c>
      <c r="I136" s="149">
        <f t="shared" si="2"/>
        <v>188216000</v>
      </c>
      <c r="J136" s="147" t="s">
        <v>33</v>
      </c>
      <c r="K136" s="147" t="s">
        <v>34</v>
      </c>
      <c r="L136" s="147" t="s">
        <v>35</v>
      </c>
      <c r="M136" s="150" t="s">
        <v>202</v>
      </c>
      <c r="N136" s="30"/>
    </row>
    <row r="137" spans="2:14" s="24" customFormat="1" ht="90">
      <c r="B137" s="144">
        <v>93141500</v>
      </c>
      <c r="C137" s="145" t="s">
        <v>171</v>
      </c>
      <c r="D137" s="146">
        <v>42797</v>
      </c>
      <c r="E137" s="147" t="s">
        <v>47</v>
      </c>
      <c r="F137" s="145" t="s">
        <v>161</v>
      </c>
      <c r="G137" s="148" t="s">
        <v>32</v>
      </c>
      <c r="H137" s="149">
        <v>300000000</v>
      </c>
      <c r="I137" s="149">
        <f t="shared" si="2"/>
        <v>300000000</v>
      </c>
      <c r="J137" s="147" t="s">
        <v>33</v>
      </c>
      <c r="K137" s="147" t="s">
        <v>34</v>
      </c>
      <c r="L137" s="147" t="s">
        <v>35</v>
      </c>
      <c r="M137" s="150" t="s">
        <v>215</v>
      </c>
      <c r="N137" s="30"/>
    </row>
    <row r="138" spans="2:14" s="24" customFormat="1" ht="90">
      <c r="B138" s="154" t="s">
        <v>148</v>
      </c>
      <c r="C138" s="155" t="s">
        <v>125</v>
      </c>
      <c r="D138" s="156">
        <v>42809</v>
      </c>
      <c r="E138" s="157" t="s">
        <v>42</v>
      </c>
      <c r="F138" s="155" t="s">
        <v>164</v>
      </c>
      <c r="G138" s="158" t="s">
        <v>32</v>
      </c>
      <c r="H138" s="159">
        <v>20000000</v>
      </c>
      <c r="I138" s="159">
        <f t="shared" si="2"/>
        <v>20000000</v>
      </c>
      <c r="J138" s="157" t="s">
        <v>33</v>
      </c>
      <c r="K138" s="157" t="s">
        <v>34</v>
      </c>
      <c r="L138" s="157" t="s">
        <v>35</v>
      </c>
      <c r="M138" s="160" t="s">
        <v>233</v>
      </c>
      <c r="N138" s="30"/>
    </row>
    <row r="139" spans="2:14" s="24" customFormat="1" ht="90">
      <c r="B139" s="154">
        <v>44103100</v>
      </c>
      <c r="C139" s="155" t="s">
        <v>126</v>
      </c>
      <c r="D139" s="156">
        <v>42795</v>
      </c>
      <c r="E139" s="157" t="s">
        <v>47</v>
      </c>
      <c r="F139" s="155" t="s">
        <v>164</v>
      </c>
      <c r="G139" s="158" t="s">
        <v>32</v>
      </c>
      <c r="H139" s="159">
        <v>15000000</v>
      </c>
      <c r="I139" s="159">
        <f t="shared" si="2"/>
        <v>15000000</v>
      </c>
      <c r="J139" s="157" t="s">
        <v>33</v>
      </c>
      <c r="K139" s="157" t="s">
        <v>34</v>
      </c>
      <c r="L139" s="157" t="s">
        <v>35</v>
      </c>
      <c r="M139" s="160" t="s">
        <v>233</v>
      </c>
      <c r="N139" s="30"/>
    </row>
    <row r="140" spans="2:14" s="24" customFormat="1" ht="90">
      <c r="B140" s="154" t="s">
        <v>149</v>
      </c>
      <c r="C140" s="155" t="s">
        <v>127</v>
      </c>
      <c r="D140" s="156">
        <v>42786</v>
      </c>
      <c r="E140" s="157" t="s">
        <v>47</v>
      </c>
      <c r="F140" s="155" t="s">
        <v>164</v>
      </c>
      <c r="G140" s="158" t="s">
        <v>32</v>
      </c>
      <c r="H140" s="159">
        <v>48000000</v>
      </c>
      <c r="I140" s="159">
        <f t="shared" si="2"/>
        <v>48000000</v>
      </c>
      <c r="J140" s="157" t="s">
        <v>33</v>
      </c>
      <c r="K140" s="157" t="s">
        <v>34</v>
      </c>
      <c r="L140" s="157" t="s">
        <v>35</v>
      </c>
      <c r="M140" s="160" t="s">
        <v>234</v>
      </c>
      <c r="N140" s="30"/>
    </row>
    <row r="141" spans="2:14" s="24" customFormat="1" ht="90">
      <c r="B141" s="154" t="s">
        <v>150</v>
      </c>
      <c r="C141" s="155" t="s">
        <v>128</v>
      </c>
      <c r="D141" s="156">
        <v>42786</v>
      </c>
      <c r="E141" s="157" t="s">
        <v>47</v>
      </c>
      <c r="F141" s="155" t="s">
        <v>164</v>
      </c>
      <c r="G141" s="158" t="s">
        <v>32</v>
      </c>
      <c r="H141" s="159">
        <v>7000000</v>
      </c>
      <c r="I141" s="159">
        <f t="shared" si="2"/>
        <v>7000000</v>
      </c>
      <c r="J141" s="157" t="s">
        <v>33</v>
      </c>
      <c r="K141" s="157" t="s">
        <v>34</v>
      </c>
      <c r="L141" s="157" t="s">
        <v>35</v>
      </c>
      <c r="M141" s="160" t="s">
        <v>234</v>
      </c>
      <c r="N141" s="30"/>
    </row>
    <row r="142" spans="2:14" s="24" customFormat="1" ht="90">
      <c r="B142" s="154">
        <v>44121600</v>
      </c>
      <c r="C142" s="155" t="s">
        <v>129</v>
      </c>
      <c r="D142" s="156">
        <v>42795</v>
      </c>
      <c r="E142" s="157" t="s">
        <v>42</v>
      </c>
      <c r="F142" s="155" t="s">
        <v>164</v>
      </c>
      <c r="G142" s="158" t="s">
        <v>32</v>
      </c>
      <c r="H142" s="159">
        <v>32000000</v>
      </c>
      <c r="I142" s="159">
        <f t="shared" si="2"/>
        <v>32000000</v>
      </c>
      <c r="J142" s="157" t="s">
        <v>33</v>
      </c>
      <c r="K142" s="157" t="s">
        <v>34</v>
      </c>
      <c r="L142" s="157" t="s">
        <v>35</v>
      </c>
      <c r="M142" s="160" t="s">
        <v>229</v>
      </c>
      <c r="N142" s="30"/>
    </row>
    <row r="143" spans="2:14" s="24" customFormat="1" ht="90">
      <c r="B143" s="154">
        <v>80131502</v>
      </c>
      <c r="C143" s="155" t="s">
        <v>130</v>
      </c>
      <c r="D143" s="156">
        <v>42826</v>
      </c>
      <c r="E143" s="157" t="s">
        <v>42</v>
      </c>
      <c r="F143" s="157" t="s">
        <v>161</v>
      </c>
      <c r="G143" s="158" t="s">
        <v>32</v>
      </c>
      <c r="H143" s="159">
        <v>35000000</v>
      </c>
      <c r="I143" s="159">
        <f t="shared" si="2"/>
        <v>35000000</v>
      </c>
      <c r="J143" s="157" t="s">
        <v>33</v>
      </c>
      <c r="K143" s="157" t="s">
        <v>34</v>
      </c>
      <c r="L143" s="157" t="s">
        <v>35</v>
      </c>
      <c r="M143" s="160" t="s">
        <v>229</v>
      </c>
      <c r="N143" s="30"/>
    </row>
    <row r="144" spans="2:14" s="24" customFormat="1" ht="90">
      <c r="B144" s="154">
        <v>78102203</v>
      </c>
      <c r="C144" s="155" t="s">
        <v>131</v>
      </c>
      <c r="D144" s="156">
        <v>42781</v>
      </c>
      <c r="E144" s="157" t="s">
        <v>132</v>
      </c>
      <c r="F144" s="157" t="s">
        <v>161</v>
      </c>
      <c r="G144" s="158" t="s">
        <v>32</v>
      </c>
      <c r="H144" s="159">
        <v>5000000</v>
      </c>
      <c r="I144" s="159">
        <f t="shared" si="2"/>
        <v>5000000</v>
      </c>
      <c r="J144" s="157" t="s">
        <v>33</v>
      </c>
      <c r="K144" s="157" t="s">
        <v>34</v>
      </c>
      <c r="L144" s="157" t="s">
        <v>35</v>
      </c>
      <c r="M144" s="160" t="s">
        <v>235</v>
      </c>
      <c r="N144" s="30"/>
    </row>
    <row r="145" spans="2:14" s="24" customFormat="1" ht="90">
      <c r="B145" s="154">
        <v>78102203</v>
      </c>
      <c r="C145" s="155" t="s">
        <v>133</v>
      </c>
      <c r="D145" s="156">
        <v>42767</v>
      </c>
      <c r="E145" s="157" t="s">
        <v>132</v>
      </c>
      <c r="F145" s="157" t="s">
        <v>163</v>
      </c>
      <c r="G145" s="158" t="s">
        <v>32</v>
      </c>
      <c r="H145" s="159">
        <v>5000000</v>
      </c>
      <c r="I145" s="159">
        <f t="shared" si="2"/>
        <v>5000000</v>
      </c>
      <c r="J145" s="157" t="s">
        <v>33</v>
      </c>
      <c r="K145" s="157" t="s">
        <v>34</v>
      </c>
      <c r="L145" s="157" t="s">
        <v>35</v>
      </c>
      <c r="M145" s="160" t="s">
        <v>216</v>
      </c>
      <c r="N145" s="30"/>
    </row>
    <row r="146" spans="2:14" s="24" customFormat="1" ht="90">
      <c r="B146" s="154">
        <v>80161801</v>
      </c>
      <c r="C146" s="155" t="s">
        <v>134</v>
      </c>
      <c r="D146" s="156">
        <v>43038</v>
      </c>
      <c r="E146" s="157" t="s">
        <v>44</v>
      </c>
      <c r="F146" s="155" t="s">
        <v>164</v>
      </c>
      <c r="G146" s="158" t="s">
        <v>32</v>
      </c>
      <c r="H146" s="159">
        <v>8000000</v>
      </c>
      <c r="I146" s="159">
        <f t="shared" si="2"/>
        <v>8000000</v>
      </c>
      <c r="J146" s="157" t="s">
        <v>33</v>
      </c>
      <c r="K146" s="157" t="s">
        <v>34</v>
      </c>
      <c r="L146" s="157" t="s">
        <v>35</v>
      </c>
      <c r="M146" s="160" t="s">
        <v>216</v>
      </c>
      <c r="N146" s="30"/>
    </row>
    <row r="147" spans="2:14" s="24" customFormat="1" ht="90">
      <c r="B147" s="154">
        <v>78181500</v>
      </c>
      <c r="C147" s="155" t="s">
        <v>177</v>
      </c>
      <c r="D147" s="156">
        <v>42795</v>
      </c>
      <c r="E147" s="157" t="s">
        <v>42</v>
      </c>
      <c r="F147" s="155" t="s">
        <v>164</v>
      </c>
      <c r="G147" s="158" t="s">
        <v>32</v>
      </c>
      <c r="H147" s="159">
        <v>32000000</v>
      </c>
      <c r="I147" s="159">
        <f t="shared" si="2"/>
        <v>32000000</v>
      </c>
      <c r="J147" s="157" t="s">
        <v>33</v>
      </c>
      <c r="K147" s="157" t="s">
        <v>34</v>
      </c>
      <c r="L147" s="157" t="s">
        <v>35</v>
      </c>
      <c r="M147" s="160" t="s">
        <v>216</v>
      </c>
      <c r="N147" s="30"/>
    </row>
    <row r="148" spans="2:14" s="24" customFormat="1" ht="90">
      <c r="B148" s="154">
        <v>81111800</v>
      </c>
      <c r="C148" s="155" t="s">
        <v>135</v>
      </c>
      <c r="D148" s="156">
        <v>42809</v>
      </c>
      <c r="E148" s="157" t="s">
        <v>42</v>
      </c>
      <c r="F148" s="155" t="s">
        <v>164</v>
      </c>
      <c r="G148" s="158" t="s">
        <v>32</v>
      </c>
      <c r="H148" s="159">
        <v>20000000</v>
      </c>
      <c r="I148" s="159">
        <f t="shared" si="2"/>
        <v>20000000</v>
      </c>
      <c r="J148" s="157" t="s">
        <v>33</v>
      </c>
      <c r="K148" s="157" t="s">
        <v>34</v>
      </c>
      <c r="L148" s="157" t="s">
        <v>35</v>
      </c>
      <c r="M148" s="160" t="s">
        <v>233</v>
      </c>
      <c r="N148" s="30"/>
    </row>
    <row r="149" spans="2:14" s="24" customFormat="1" ht="90">
      <c r="B149" s="154">
        <v>72101507</v>
      </c>
      <c r="C149" s="155" t="s">
        <v>136</v>
      </c>
      <c r="D149" s="156">
        <v>42826</v>
      </c>
      <c r="E149" s="157" t="s">
        <v>42</v>
      </c>
      <c r="F149" s="155" t="s">
        <v>165</v>
      </c>
      <c r="G149" s="158" t="s">
        <v>32</v>
      </c>
      <c r="H149" s="159">
        <v>72000000</v>
      </c>
      <c r="I149" s="159">
        <f aca="true" t="shared" si="3" ref="I149:I159">+H149</f>
        <v>72000000</v>
      </c>
      <c r="J149" s="157" t="s">
        <v>33</v>
      </c>
      <c r="K149" s="157" t="s">
        <v>34</v>
      </c>
      <c r="L149" s="157" t="s">
        <v>35</v>
      </c>
      <c r="M149" s="160" t="s">
        <v>216</v>
      </c>
      <c r="N149" s="30"/>
    </row>
    <row r="150" spans="2:14" s="24" customFormat="1" ht="90">
      <c r="B150" s="154">
        <v>92101501</v>
      </c>
      <c r="C150" s="155" t="s">
        <v>137</v>
      </c>
      <c r="D150" s="156">
        <v>42761</v>
      </c>
      <c r="E150" s="157" t="s">
        <v>43</v>
      </c>
      <c r="F150" s="155" t="s">
        <v>164</v>
      </c>
      <c r="G150" s="158" t="s">
        <v>32</v>
      </c>
      <c r="H150" s="159">
        <v>111700000</v>
      </c>
      <c r="I150" s="159">
        <f t="shared" si="3"/>
        <v>111700000</v>
      </c>
      <c r="J150" s="157" t="s">
        <v>33</v>
      </c>
      <c r="K150" s="157" t="s">
        <v>34</v>
      </c>
      <c r="L150" s="157" t="s">
        <v>35</v>
      </c>
      <c r="M150" s="160" t="s">
        <v>216</v>
      </c>
      <c r="N150" s="30"/>
    </row>
    <row r="151" spans="2:14" s="24" customFormat="1" ht="90">
      <c r="B151" s="154">
        <v>76111500</v>
      </c>
      <c r="C151" s="155" t="s">
        <v>138</v>
      </c>
      <c r="D151" s="156">
        <v>42762</v>
      </c>
      <c r="E151" s="157" t="s">
        <v>43</v>
      </c>
      <c r="F151" s="155" t="s">
        <v>164</v>
      </c>
      <c r="G151" s="158" t="s">
        <v>32</v>
      </c>
      <c r="H151" s="159">
        <v>110000000</v>
      </c>
      <c r="I151" s="159">
        <f t="shared" si="3"/>
        <v>110000000</v>
      </c>
      <c r="J151" s="157" t="s">
        <v>33</v>
      </c>
      <c r="K151" s="157" t="s">
        <v>34</v>
      </c>
      <c r="L151" s="157" t="s">
        <v>35</v>
      </c>
      <c r="M151" s="160" t="s">
        <v>216</v>
      </c>
      <c r="N151" s="30"/>
    </row>
    <row r="152" spans="2:14" s="24" customFormat="1" ht="90">
      <c r="B152" s="154">
        <v>84131501</v>
      </c>
      <c r="C152" s="155" t="s">
        <v>139</v>
      </c>
      <c r="D152" s="156">
        <v>42797</v>
      </c>
      <c r="E152" s="157" t="s">
        <v>47</v>
      </c>
      <c r="F152" s="155" t="s">
        <v>164</v>
      </c>
      <c r="G152" s="158" t="s">
        <v>32</v>
      </c>
      <c r="H152" s="159">
        <v>80000000</v>
      </c>
      <c r="I152" s="159">
        <f t="shared" si="3"/>
        <v>80000000</v>
      </c>
      <c r="J152" s="157" t="s">
        <v>33</v>
      </c>
      <c r="K152" s="157" t="s">
        <v>34</v>
      </c>
      <c r="L152" s="157" t="s">
        <v>35</v>
      </c>
      <c r="M152" s="160" t="s">
        <v>236</v>
      </c>
      <c r="N152" s="30"/>
    </row>
    <row r="153" spans="2:14" s="24" customFormat="1" ht="90">
      <c r="B153" s="154">
        <v>84131601</v>
      </c>
      <c r="C153" s="155" t="s">
        <v>140</v>
      </c>
      <c r="D153" s="156">
        <v>42887</v>
      </c>
      <c r="E153" s="157" t="s">
        <v>31</v>
      </c>
      <c r="F153" s="157" t="s">
        <v>161</v>
      </c>
      <c r="G153" s="158" t="s">
        <v>32</v>
      </c>
      <c r="H153" s="159">
        <v>15000000</v>
      </c>
      <c r="I153" s="159">
        <f t="shared" si="3"/>
        <v>15000000</v>
      </c>
      <c r="J153" s="157" t="s">
        <v>33</v>
      </c>
      <c r="K153" s="157" t="s">
        <v>34</v>
      </c>
      <c r="L153" s="157" t="s">
        <v>35</v>
      </c>
      <c r="M153" s="160" t="s">
        <v>210</v>
      </c>
      <c r="N153" s="30"/>
    </row>
    <row r="154" spans="2:14" s="24" customFormat="1" ht="90">
      <c r="B154" s="154">
        <v>84131602</v>
      </c>
      <c r="C154" s="155" t="s">
        <v>141</v>
      </c>
      <c r="D154" s="156">
        <v>42767</v>
      </c>
      <c r="E154" s="157" t="s">
        <v>38</v>
      </c>
      <c r="F154" s="157" t="s">
        <v>161</v>
      </c>
      <c r="G154" s="158" t="s">
        <v>32</v>
      </c>
      <c r="H154" s="159">
        <v>86000000</v>
      </c>
      <c r="I154" s="159">
        <f t="shared" si="3"/>
        <v>86000000</v>
      </c>
      <c r="J154" s="157" t="s">
        <v>33</v>
      </c>
      <c r="K154" s="157" t="s">
        <v>34</v>
      </c>
      <c r="L154" s="157" t="s">
        <v>35</v>
      </c>
      <c r="M154" s="160" t="s">
        <v>210</v>
      </c>
      <c r="N154" s="30"/>
    </row>
    <row r="155" spans="2:14" s="24" customFormat="1" ht="90">
      <c r="B155" s="154" t="s">
        <v>151</v>
      </c>
      <c r="C155" s="155" t="s">
        <v>142</v>
      </c>
      <c r="D155" s="156">
        <v>42736</v>
      </c>
      <c r="E155" s="157" t="s">
        <v>43</v>
      </c>
      <c r="F155" s="157" t="s">
        <v>161</v>
      </c>
      <c r="G155" s="158" t="s">
        <v>32</v>
      </c>
      <c r="H155" s="159">
        <v>79300000</v>
      </c>
      <c r="I155" s="159">
        <f t="shared" si="3"/>
        <v>79300000</v>
      </c>
      <c r="J155" s="157" t="s">
        <v>33</v>
      </c>
      <c r="K155" s="157" t="s">
        <v>34</v>
      </c>
      <c r="L155" s="157" t="s">
        <v>35</v>
      </c>
      <c r="M155" s="160" t="s">
        <v>210</v>
      </c>
      <c r="N155" s="30"/>
    </row>
    <row r="156" spans="2:14" s="24" customFormat="1" ht="90">
      <c r="B156" s="154">
        <v>82101600</v>
      </c>
      <c r="C156" s="155" t="s">
        <v>143</v>
      </c>
      <c r="D156" s="156">
        <v>42797</v>
      </c>
      <c r="E156" s="157" t="s">
        <v>47</v>
      </c>
      <c r="F156" s="161" t="s">
        <v>188</v>
      </c>
      <c r="G156" s="158" t="s">
        <v>32</v>
      </c>
      <c r="H156" s="159">
        <v>15000000</v>
      </c>
      <c r="I156" s="159">
        <f t="shared" si="3"/>
        <v>15000000</v>
      </c>
      <c r="J156" s="157" t="s">
        <v>33</v>
      </c>
      <c r="K156" s="157" t="s">
        <v>34</v>
      </c>
      <c r="L156" s="157" t="s">
        <v>35</v>
      </c>
      <c r="M156" s="160" t="s">
        <v>237</v>
      </c>
      <c r="N156" s="30"/>
    </row>
    <row r="157" spans="2:14" s="24" customFormat="1" ht="90">
      <c r="B157" s="154">
        <v>82101500</v>
      </c>
      <c r="C157" s="155" t="s">
        <v>144</v>
      </c>
      <c r="D157" s="156">
        <v>42797</v>
      </c>
      <c r="E157" s="157" t="s">
        <v>47</v>
      </c>
      <c r="F157" s="155" t="s">
        <v>164</v>
      </c>
      <c r="G157" s="158" t="s">
        <v>32</v>
      </c>
      <c r="H157" s="159">
        <v>20000000</v>
      </c>
      <c r="I157" s="159">
        <f t="shared" si="3"/>
        <v>20000000</v>
      </c>
      <c r="J157" s="157" t="s">
        <v>33</v>
      </c>
      <c r="K157" s="157" t="s">
        <v>34</v>
      </c>
      <c r="L157" s="157" t="s">
        <v>35</v>
      </c>
      <c r="M157" s="160" t="s">
        <v>237</v>
      </c>
      <c r="N157" s="30"/>
    </row>
    <row r="158" spans="2:14" s="24" customFormat="1" ht="90">
      <c r="B158" s="154">
        <v>82101600</v>
      </c>
      <c r="C158" s="155" t="s">
        <v>145</v>
      </c>
      <c r="D158" s="156">
        <v>42797</v>
      </c>
      <c r="E158" s="157" t="s">
        <v>47</v>
      </c>
      <c r="F158" s="155" t="s">
        <v>165</v>
      </c>
      <c r="G158" s="158" t="s">
        <v>32</v>
      </c>
      <c r="H158" s="159">
        <v>30000000</v>
      </c>
      <c r="I158" s="159">
        <f t="shared" si="3"/>
        <v>30000000</v>
      </c>
      <c r="J158" s="157" t="s">
        <v>33</v>
      </c>
      <c r="K158" s="157" t="s">
        <v>34</v>
      </c>
      <c r="L158" s="157" t="s">
        <v>35</v>
      </c>
      <c r="M158" s="160" t="s">
        <v>237</v>
      </c>
      <c r="N158" s="30"/>
    </row>
    <row r="159" spans="2:14" s="24" customFormat="1" ht="90.75" thickBot="1">
      <c r="B159" s="162">
        <v>82101504</v>
      </c>
      <c r="C159" s="163" t="s">
        <v>146</v>
      </c>
      <c r="D159" s="164">
        <v>42797</v>
      </c>
      <c r="E159" s="165" t="s">
        <v>47</v>
      </c>
      <c r="F159" s="163" t="s">
        <v>165</v>
      </c>
      <c r="G159" s="166" t="s">
        <v>32</v>
      </c>
      <c r="H159" s="167">
        <v>30000000</v>
      </c>
      <c r="I159" s="167">
        <f t="shared" si="3"/>
        <v>30000000</v>
      </c>
      <c r="J159" s="165" t="s">
        <v>33</v>
      </c>
      <c r="K159" s="165" t="s">
        <v>34</v>
      </c>
      <c r="L159" s="165" t="s">
        <v>35</v>
      </c>
      <c r="M159" s="160" t="s">
        <v>237</v>
      </c>
      <c r="N159" s="30"/>
    </row>
    <row r="160" spans="8:14" s="1" customFormat="1" ht="15.75">
      <c r="H160" s="2"/>
      <c r="I160" s="2"/>
      <c r="M160" s="3"/>
      <c r="N160" s="4"/>
    </row>
    <row r="161" spans="2:14" s="1" customFormat="1" ht="16.5" thickBot="1">
      <c r="B161" s="51" t="s">
        <v>48</v>
      </c>
      <c r="D161" s="52"/>
      <c r="G161" s="6"/>
      <c r="H161" s="53"/>
      <c r="I161" s="54"/>
      <c r="J161" s="55"/>
      <c r="K161" s="55"/>
      <c r="L161" s="56"/>
      <c r="M161" s="3"/>
      <c r="N161" s="4"/>
    </row>
    <row r="162" spans="2:12" ht="31.5">
      <c r="B162" s="57" t="s">
        <v>21</v>
      </c>
      <c r="C162" s="58" t="s">
        <v>49</v>
      </c>
      <c r="D162" s="59" t="s">
        <v>30</v>
      </c>
      <c r="G162" s="60"/>
      <c r="H162" s="61"/>
      <c r="I162" s="62"/>
      <c r="J162" s="63"/>
      <c r="K162" s="63"/>
      <c r="L162" s="64"/>
    </row>
    <row r="163" spans="2:14" s="1" customFormat="1" ht="15.75">
      <c r="B163" s="66"/>
      <c r="C163" s="67"/>
      <c r="D163" s="68"/>
      <c r="G163" s="6"/>
      <c r="H163" s="53"/>
      <c r="I163" s="54"/>
      <c r="J163" s="55"/>
      <c r="K163" s="55"/>
      <c r="L163" s="56"/>
      <c r="M163" s="3"/>
      <c r="N163" s="4"/>
    </row>
    <row r="164" spans="2:14" s="1" customFormat="1" ht="15.75">
      <c r="B164" s="66"/>
      <c r="C164" s="67"/>
      <c r="D164" s="68"/>
      <c r="G164" s="6"/>
      <c r="H164" s="53"/>
      <c r="I164" s="54"/>
      <c r="J164" s="6"/>
      <c r="M164" s="3"/>
      <c r="N164" s="4"/>
    </row>
    <row r="165" spans="2:14" s="1" customFormat="1" ht="15.75">
      <c r="B165" s="66"/>
      <c r="C165" s="67"/>
      <c r="D165" s="68"/>
      <c r="G165" s="6"/>
      <c r="H165" s="53"/>
      <c r="I165" s="53"/>
      <c r="J165" s="6"/>
      <c r="M165" s="3"/>
      <c r="N165" s="4"/>
    </row>
    <row r="166" spans="2:14" s="1" customFormat="1" ht="15.75">
      <c r="B166" s="66"/>
      <c r="C166" s="67"/>
      <c r="D166" s="68"/>
      <c r="H166" s="2"/>
      <c r="I166" s="2"/>
      <c r="M166" s="3"/>
      <c r="N166" s="4"/>
    </row>
    <row r="167" spans="2:14" s="1" customFormat="1" ht="16.5" thickBot="1">
      <c r="B167" s="69"/>
      <c r="C167" s="70"/>
      <c r="D167" s="71"/>
      <c r="H167" s="2"/>
      <c r="I167" s="2"/>
      <c r="M167" s="3"/>
      <c r="N167" s="4"/>
    </row>
    <row r="168" spans="8:14" s="1" customFormat="1" ht="15.75">
      <c r="H168" s="2"/>
      <c r="I168" s="2"/>
      <c r="M168" s="3"/>
      <c r="N168" s="4"/>
    </row>
    <row r="169" spans="8:14" s="1" customFormat="1" ht="15.75">
      <c r="H169" s="2"/>
      <c r="I169" s="2"/>
      <c r="M169" s="3"/>
      <c r="N169" s="4"/>
    </row>
    <row r="170" spans="8:14" s="1" customFormat="1" ht="15.75">
      <c r="H170" s="2"/>
      <c r="I170" s="2"/>
      <c r="M170" s="3"/>
      <c r="N170" s="4"/>
    </row>
    <row r="171" spans="8:14" s="1" customFormat="1" ht="15.75">
      <c r="H171" s="2"/>
      <c r="I171" s="2"/>
      <c r="M171" s="3"/>
      <c r="N171" s="4"/>
    </row>
    <row r="172" spans="8:14" s="1" customFormat="1" ht="15.75">
      <c r="H172" s="2"/>
      <c r="I172" s="2"/>
      <c r="M172" s="3"/>
      <c r="N172" s="4"/>
    </row>
    <row r="173" spans="8:14" s="1" customFormat="1" ht="15.75">
      <c r="H173" s="2"/>
      <c r="I173" s="2"/>
      <c r="M173" s="3"/>
      <c r="N173" s="4"/>
    </row>
    <row r="174" spans="8:14" s="1" customFormat="1" ht="15.75">
      <c r="H174" s="2"/>
      <c r="I174" s="2"/>
      <c r="M174" s="3"/>
      <c r="N174" s="4"/>
    </row>
    <row r="175" spans="8:14" s="1" customFormat="1" ht="15.75">
      <c r="H175" s="2"/>
      <c r="I175" s="2"/>
      <c r="M175" s="3"/>
      <c r="N175" s="4"/>
    </row>
    <row r="176" spans="8:14" s="1" customFormat="1" ht="15.75">
      <c r="H176" s="2"/>
      <c r="I176" s="2"/>
      <c r="M176" s="3"/>
      <c r="N176" s="4"/>
    </row>
    <row r="177" spans="8:14" s="1" customFormat="1" ht="15.75">
      <c r="H177" s="2"/>
      <c r="I177" s="2"/>
      <c r="M177" s="3"/>
      <c r="N177" s="4"/>
    </row>
    <row r="178" spans="8:14" s="1" customFormat="1" ht="15.75">
      <c r="H178" s="2"/>
      <c r="I178" s="2"/>
      <c r="M178" s="3"/>
      <c r="N178" s="4"/>
    </row>
    <row r="179" spans="8:14" s="1" customFormat="1" ht="15.75">
      <c r="H179" s="2"/>
      <c r="I179" s="2"/>
      <c r="M179" s="3"/>
      <c r="N179" s="4"/>
    </row>
    <row r="180" spans="8:14" s="1" customFormat="1" ht="15.75">
      <c r="H180" s="2"/>
      <c r="I180" s="2"/>
      <c r="M180" s="3"/>
      <c r="N180" s="4"/>
    </row>
    <row r="181" spans="8:14" s="1" customFormat="1" ht="15.75">
      <c r="H181" s="2"/>
      <c r="I181" s="2"/>
      <c r="M181" s="3"/>
      <c r="N181" s="4"/>
    </row>
    <row r="182" spans="8:14" s="1" customFormat="1" ht="15.75">
      <c r="H182" s="2"/>
      <c r="I182" s="2"/>
      <c r="M182" s="3"/>
      <c r="N182" s="4"/>
    </row>
    <row r="183" spans="8:14" s="1" customFormat="1" ht="15.75">
      <c r="H183" s="2"/>
      <c r="I183" s="2"/>
      <c r="M183" s="3"/>
      <c r="N183" s="4"/>
    </row>
    <row r="184" spans="8:14" s="1" customFormat="1" ht="15.75">
      <c r="H184" s="2"/>
      <c r="I184" s="2"/>
      <c r="M184" s="3"/>
      <c r="N184" s="4"/>
    </row>
    <row r="185" spans="8:14" s="1" customFormat="1" ht="15.75">
      <c r="H185" s="2"/>
      <c r="I185" s="2"/>
      <c r="M185" s="3"/>
      <c r="N185" s="4"/>
    </row>
    <row r="186" spans="8:14" s="1" customFormat="1" ht="15.75">
      <c r="H186" s="2"/>
      <c r="I186" s="2"/>
      <c r="M186" s="3"/>
      <c r="N186" s="4"/>
    </row>
    <row r="187" spans="8:14" s="1" customFormat="1" ht="15.75">
      <c r="H187" s="2"/>
      <c r="I187" s="2"/>
      <c r="M187" s="3"/>
      <c r="N187" s="4"/>
    </row>
    <row r="188" spans="8:14" s="1" customFormat="1" ht="15.75">
      <c r="H188" s="2"/>
      <c r="I188" s="2"/>
      <c r="M188" s="3"/>
      <c r="N188" s="4"/>
    </row>
    <row r="189" spans="8:14" s="1" customFormat="1" ht="15.75">
      <c r="H189" s="2"/>
      <c r="I189" s="2"/>
      <c r="M189" s="3"/>
      <c r="N189" s="4"/>
    </row>
    <row r="190" spans="8:14" s="1" customFormat="1" ht="15.75">
      <c r="H190" s="2"/>
      <c r="I190" s="2"/>
      <c r="M190" s="3"/>
      <c r="N190" s="4"/>
    </row>
    <row r="191" spans="8:14" s="1" customFormat="1" ht="15.75">
      <c r="H191" s="2"/>
      <c r="I191" s="2"/>
      <c r="M191" s="3"/>
      <c r="N191" s="4"/>
    </row>
    <row r="192" spans="8:14" s="1" customFormat="1" ht="15.75">
      <c r="H192" s="2"/>
      <c r="I192" s="2"/>
      <c r="M192" s="3"/>
      <c r="N192" s="4"/>
    </row>
    <row r="193" spans="8:14" s="1" customFormat="1" ht="15.75">
      <c r="H193" s="2"/>
      <c r="I193" s="2"/>
      <c r="M193" s="3"/>
      <c r="N193" s="4"/>
    </row>
    <row r="194" spans="8:14" s="1" customFormat="1" ht="15.75">
      <c r="H194" s="2"/>
      <c r="I194" s="2"/>
      <c r="M194" s="3"/>
      <c r="N194" s="4"/>
    </row>
  </sheetData>
  <sheetProtection selectLockedCells="1" selectUnlockedCells="1"/>
  <autoFilter ref="B18:M159"/>
  <mergeCells count="2">
    <mergeCell ref="E5:H9"/>
    <mergeCell ref="E11:H15"/>
  </mergeCells>
  <hyperlinks>
    <hyperlink ref="C8" r:id="rId1" display="www.bosa.gov.co"/>
  </hyperlinks>
  <printOptions/>
  <pageMargins left="0.7" right="0.7" top="0.75" bottom="0.75" header="0.5118055555555555" footer="0.5118055555555555"/>
  <pageSetup horizontalDpi="300" verticalDpi="300" orientation="portrait" paperSize="9"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Andres Forero Cleves</dc:creator>
  <cp:keywords/>
  <dc:description/>
  <cp:lastModifiedBy>Yuli Andrea Pedraza Lanchero</cp:lastModifiedBy>
  <dcterms:created xsi:type="dcterms:W3CDTF">2017-01-26T20:35:32Z</dcterms:created>
  <dcterms:modified xsi:type="dcterms:W3CDTF">2017-02-20T22:14:35Z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