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Presupuesto" sheetId="1" r:id="rId1"/>
    <sheet name="Estudio Mercado 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2" l="1"/>
  <c r="J71" i="2"/>
  <c r="J87" i="2"/>
  <c r="J45" i="2"/>
  <c r="J89" i="2"/>
  <c r="J83" i="2"/>
  <c r="J54" i="2"/>
  <c r="J78" i="2"/>
  <c r="J31" i="2"/>
  <c r="J18" i="2"/>
  <c r="J69" i="2"/>
  <c r="J85" i="2"/>
  <c r="J81" i="2"/>
  <c r="J80" i="2"/>
  <c r="J67" i="2"/>
  <c r="J66" i="2"/>
  <c r="J65" i="2"/>
  <c r="J63" i="2"/>
  <c r="J52" i="2"/>
  <c r="J43" i="2"/>
  <c r="J41" i="2"/>
  <c r="J40" i="2"/>
  <c r="J38" i="2"/>
  <c r="I29" i="2"/>
  <c r="I28" i="2"/>
  <c r="J28" i="2" s="1"/>
  <c r="I27" i="2"/>
  <c r="H29" i="2"/>
  <c r="J29" i="2" s="1"/>
  <c r="H28" i="2"/>
  <c r="H27" i="2"/>
  <c r="G29" i="2"/>
  <c r="G28" i="2"/>
  <c r="J27" i="2"/>
</calcChain>
</file>

<file path=xl/sharedStrings.xml><?xml version="1.0" encoding="utf-8"?>
<sst xmlns="http://schemas.openxmlformats.org/spreadsheetml/2006/main" count="472" uniqueCount="121">
  <si>
    <t>OBJETO DEL CONTRATO</t>
  </si>
  <si>
    <t>COMPONENTE O ACTIVIDAD</t>
  </si>
  <si>
    <t>COMPONENTE/ ACTIVIDAD</t>
  </si>
  <si>
    <t>DESCRIPCIÓN TÉCNICA</t>
  </si>
  <si>
    <t>UNIDAD DE MEDIDA</t>
  </si>
  <si>
    <t>CANTIDAD</t>
  </si>
  <si>
    <t>VALOR UNITARIO</t>
  </si>
  <si>
    <t>VALOR IVA</t>
  </si>
  <si>
    <t>VALOR UNI. INCLUIDO IVA</t>
  </si>
  <si>
    <t>VALOR TOTAL     INCLUIDO IVA</t>
  </si>
  <si>
    <t>Coordinador General del Proyecto</t>
  </si>
  <si>
    <r>
      <t>Profesional en Ciencias de la Educación, Económicas, Administrativas, Sociales y/o Humanas.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Experiencia laboral mínima de cinco (5) años y experiencia específica de un (1) año en procesos de iguales característicos. </t>
    </r>
  </si>
  <si>
    <t>Meses</t>
  </si>
  <si>
    <t xml:space="preserve">Profesional de Apoyo </t>
  </si>
  <si>
    <t xml:space="preserve">Auxiliar Administrativo </t>
  </si>
  <si>
    <r>
      <t>Estudiante universitario mínimo de cuarto semestre de Ciencias Humanas, Sociales, Económicas o    Administrativas. Técnico o tecnólogo en estas áreas. Experiencia laboral general mínima de</t>
    </r>
    <r>
      <rPr>
        <sz val="8"/>
        <rFont val="Calibri"/>
        <family val="2"/>
        <scheme val="minor"/>
      </rPr>
      <t xml:space="preserve"> un año (1)</t>
    </r>
    <r>
      <rPr>
        <sz val="8"/>
        <color theme="1"/>
        <rFont val="Calibri"/>
        <family val="2"/>
        <scheme val="minor"/>
      </rPr>
      <t xml:space="preserve"> en labores administrativas en proyectos en la Localidad. </t>
    </r>
  </si>
  <si>
    <t xml:space="preserve"> </t>
  </si>
  <si>
    <t>Capacitadores  Formadores</t>
  </si>
  <si>
    <r>
      <t xml:space="preserve">Profesional Especializado en Ciencias de la Educación, Administrativas, Económicas, Sociales y/o Humanas. Experiencia laboral general mínima </t>
    </r>
    <r>
      <rPr>
        <sz val="8"/>
        <rFont val="Calibri"/>
        <family val="2"/>
        <scheme val="minor"/>
      </rPr>
      <t>de tres (3) años</t>
    </r>
    <r>
      <rPr>
        <sz val="8"/>
        <color theme="1"/>
        <rFont val="Calibri"/>
        <family val="2"/>
        <scheme val="minor"/>
      </rPr>
      <t xml:space="preserve">. Experiencia específica en ejecución de dos (2) procesos de formación. </t>
    </r>
  </si>
  <si>
    <t xml:space="preserve">Horas </t>
  </si>
  <si>
    <t>Suministros Técnicos</t>
  </si>
  <si>
    <t xml:space="preserve">Resmas de papel bond 500 hojas. </t>
  </si>
  <si>
    <t>Unidad</t>
  </si>
  <si>
    <t xml:space="preserve">Fotocopias </t>
  </si>
  <si>
    <t xml:space="preserve">TOTAL DEL COMPONENTE </t>
  </si>
  <si>
    <t>LOMALINDA</t>
  </si>
  <si>
    <t xml:space="preserve">Publicidad Impresa </t>
  </si>
  <si>
    <t xml:space="preserve">Plegables informativos en tamaño carta de tres cuerpos a 4x4 tintas.  </t>
  </si>
  <si>
    <t>Afiches en medio (1/2) pliego papel propalcote de 150gr a dos (2) tintas.</t>
  </si>
  <si>
    <t xml:space="preserve">Campaña Auditiva </t>
  </si>
  <si>
    <t xml:space="preserve">Campaña de sensibilización 30  segundos de duración para ser presentada 2 veces al día durante 15 días. </t>
  </si>
  <si>
    <t>Alquiler de espacios</t>
  </si>
  <si>
    <t>Hora</t>
  </si>
  <si>
    <t>Equipos tecnicos</t>
  </si>
  <si>
    <t>Sistema de sonido de 1.200 watts, 2 cabinas con trípode – 2 a 6 micrófonos con base y cable – CD/MP3</t>
  </si>
  <si>
    <t>Alquiler de Video Beam de 3000 lumenes
y computador portatil.</t>
  </si>
  <si>
    <t xml:space="preserve">Refrigerios </t>
  </si>
  <si>
    <t>Refrigerios que incluyan: pastel de carne o de pollo o sándwich, o croissant de bocadillo o de queso o de jamón, Fruta en cosecha 90 gms, jugo de frutas de 200ml tetrapack, empacado en bolsa de papel.</t>
  </si>
  <si>
    <t xml:space="preserve">Apoyo Interprete </t>
  </si>
  <si>
    <t>Intérprete de señas para la inclusión plena a la actividad de las personas en condición de discapacidad auditiva.</t>
  </si>
  <si>
    <t xml:space="preserve">Alimentos </t>
  </si>
  <si>
    <t xml:space="preserve">Alquiler de salón comunal con capacidad para 100 personas con equipos tecnicos </t>
  </si>
  <si>
    <t>Diagramación e Impresión</t>
  </si>
  <si>
    <t xml:space="preserve">Esferos ecologicos  </t>
  </si>
  <si>
    <t xml:space="preserve">Espacios Logisticos </t>
  </si>
  <si>
    <t>Salón en la Localidad de Bosa con capacidad para 300 personas con dos salidas, servicio de baño y con acceso a personas en condición de discapacidad.</t>
  </si>
  <si>
    <t xml:space="preserve">Certificaciones </t>
  </si>
  <si>
    <t>Certificaciones del proceso de formación tamaño carta impresas en papel Kimberly de 180 gr. a 4x0 tintas con logos institucionales.</t>
  </si>
  <si>
    <t>Presentación Artistica</t>
  </si>
  <si>
    <t>Presentación de grupo musical, organización o colectivo de artistas de la Localidad de Bosa profesionales de música cuyos integrantes estén entre 2 y 5 personas.</t>
  </si>
  <si>
    <t>Unidades</t>
  </si>
  <si>
    <t>Volantes en medio (1/2) pliego papel propalcote de 150gr a 4X4 tintas.</t>
  </si>
  <si>
    <t xml:space="preserve">Alquiler de salón comunal con capacidad para 300 personas con equipos tecnicos </t>
  </si>
  <si>
    <t>1. PERFECCIONAMIENTO Y RECURSO HUMANO</t>
  </si>
  <si>
    <t xml:space="preserve"> 2. DISEÑO, DIVULGACIÓN Y CONVOCATORIA </t>
  </si>
  <si>
    <t xml:space="preserve">3. PRESENTACIÓN PÚBLICA  </t>
  </si>
  <si>
    <t xml:space="preserve">4. INSCRIPCIONES </t>
  </si>
  <si>
    <t xml:space="preserve">Alquiler de salón comunal con capacidad para 200 personas con equipos tecnicos x 50 horas . </t>
  </si>
  <si>
    <t>Módulos tipo cartillas instructivas en tamaño carta 21 x 28 cms cdo, 42 x 28 cms abierto, impresa en papel bond de 90 gramos, impresión a dos caras (portada en policromía (4x0) y hojas internas a una tinta de 52 páginas.</t>
  </si>
  <si>
    <t xml:space="preserve">EL CONTRATISTA SE OBLIGA PARA CON EL FONDO DE DESARROLLO LOCAL DE BOSA A EJECUTAR EL PROYECTO Nº 1352 PARTICIPACIÓN MEJOR PARA TODOS, DENOMINADO: “VINCULAR A 3.000 PERSONAS EN PROCESOS DE PARTICPACIÓN CIUDADANA Y CONTROL SOCIAL A PARTIR DE UN DIPLOMADO DE FORMACIÓN”. EN EL MARCO DEL MODELO DE PARTICIPACIÓN DISTRITAL </t>
  </si>
  <si>
    <t>ESTUDIO DE MERCADO 
PROCESO LICITACIÓN PÚBLICA
No FDLB-LP-XXX-2017
PRESUPUESTO</t>
  </si>
  <si>
    <t xml:space="preserve">UNIDAD DE MEDIDA </t>
  </si>
  <si>
    <t xml:space="preserve">VALOR TOTAL     INCLUIDO IVA </t>
  </si>
  <si>
    <t>VALOR PROMEDIO INCLUIDO IVA</t>
  </si>
  <si>
    <t xml:space="preserve">EMPRESA DE COTIZACIONES </t>
  </si>
  <si>
    <t>Volantes en medio (1/2) carta papel propalcote de 150gr a 4X4 tintas.</t>
  </si>
  <si>
    <t xml:space="preserve">Plegables informativos en tamaño carta de tres cuerpos propalcote mate a 4x4 tintas.  </t>
  </si>
  <si>
    <t>Afiches en medio (1/2) pliego papel propalcote de 150gr a (4X0) tintas.</t>
  </si>
  <si>
    <t>EIDVF</t>
  </si>
  <si>
    <t xml:space="preserve">PROYECCION GRAFICA </t>
  </si>
  <si>
    <t xml:space="preserve">PROMEDIO DEL MERCADO </t>
  </si>
  <si>
    <t xml:space="preserve">5. FORMACIÓN DE LOS SELECCIONADOS </t>
  </si>
  <si>
    <t>6. CIERRE Y EVALUACIÓN</t>
  </si>
  <si>
    <t xml:space="preserve">HUMBERTO VALENCIA </t>
  </si>
  <si>
    <t>JIMENEZ DE QUEZADA</t>
  </si>
  <si>
    <t xml:space="preserve">ANTONIA SANTOS </t>
  </si>
  <si>
    <t>Alquiler de Video Beam de 3000 lumenes y computador portatil.</t>
  </si>
  <si>
    <t xml:space="preserve">LOG. 911 </t>
  </si>
  <si>
    <t>STAMPA</t>
  </si>
  <si>
    <t xml:space="preserve">FREE TIME </t>
  </si>
  <si>
    <t>PROYECCIÓN</t>
  </si>
  <si>
    <t xml:space="preserve">LA VOZ DE MI BARRIO </t>
  </si>
  <si>
    <t xml:space="preserve">MANGUALA STERIO </t>
  </si>
  <si>
    <t>N°</t>
  </si>
  <si>
    <t xml:space="preserve">Profesional en Ciencias de la Educación, Económicas, Administrativas, Sociales y/o Humanas. Experiencia laboral de dieciocho (18) meses y experiencia específica  en herramientas pedagógicas y metodologías de aprendizaje, con conocimiento de las dinámicas comunitarias en las localidades de Bogotá. </t>
  </si>
  <si>
    <t>Profesional en Ciencias de la Educación, Económicas, Administrativas, Sociales y/o Humanas. Experiencia laboral mínima de dieciocho (18) meses y experiencia específica  en herramientas pedagógicas y metodologías de aprendizaje, con conocimiento de las dinámicas comunitarias en las localidades de Bogotá. Contratado durante siete (7) meses.</t>
  </si>
  <si>
    <t>CANELA BAKERY</t>
  </si>
  <si>
    <t>VTM EVENTOS</t>
  </si>
  <si>
    <t xml:space="preserve">Alquiler de   Espacios </t>
  </si>
  <si>
    <t xml:space="preserve">VIENTOS PORVENIR </t>
  </si>
  <si>
    <t>TOTAL DEL PROYECTO</t>
  </si>
  <si>
    <t xml:space="preserve">RELACIONAMIENTO </t>
  </si>
  <si>
    <t xml:space="preserve">Libreta 1/2 cartas argolladas portadas y separadores 4X0  </t>
  </si>
  <si>
    <t>Horas</t>
  </si>
  <si>
    <t xml:space="preserve">Estación de cafe y bebidas calientes que inclye tinto, agua aromatica, té, agua natural,azucar y endulsante light. </t>
  </si>
  <si>
    <t>KIDS PLAY</t>
  </si>
  <si>
    <t xml:space="preserve">ALIMENTOS EMPRESARIALES </t>
  </si>
  <si>
    <t>KRISTAL GOURMET</t>
  </si>
  <si>
    <t xml:space="preserve">Estaciones </t>
  </si>
  <si>
    <t>RESOLUCIÓN 2332 DE 2016 "POR LA CUAL SE MODIFICA LA ESCALA DE HONORARIOS PARA LAS PERSONAS QUE SE VINCULEN A LA SECRETARIA DE GOBIERNO A TRAVÉS DE LA MODALIDAD DE CONTRATO DE PRESTACIÓN DE SERVICIOS PROFESIONALES Y DE APOYO A LA GESTIÓN "</t>
  </si>
  <si>
    <r>
      <t xml:space="preserve">Profesional Especializado en Ciencias de la Educación, Administrativas, Económicas, Sociales y/o Humanas. Experiencia laboral general mínima </t>
    </r>
    <r>
      <rPr>
        <sz val="8"/>
        <rFont val="Calibri"/>
        <family val="2"/>
        <scheme val="minor"/>
      </rPr>
      <t>de un (1) año</t>
    </r>
    <r>
      <rPr>
        <sz val="8"/>
        <color theme="1"/>
        <rFont val="Calibri"/>
        <family val="2"/>
        <scheme val="minor"/>
      </rPr>
      <t xml:space="preserve">. Experiencia específica en ejecución de dos (2) procesos de formación. </t>
    </r>
  </si>
  <si>
    <t>$ 4.795.160
A
$ 6.196.822</t>
  </si>
  <si>
    <t>$ 4.057.443
A
$ 4.721.388</t>
  </si>
  <si>
    <t>$ 2.582.009
A
$ 2.877.096</t>
  </si>
  <si>
    <t>$ 6.270.594
A
$ 6.934.539</t>
  </si>
  <si>
    <t>JUMBO CENCOSUD</t>
  </si>
  <si>
    <t xml:space="preserve">PANAMERICANA </t>
  </si>
  <si>
    <t xml:space="preserve">ALKOSTO </t>
  </si>
  <si>
    <t>AUROS</t>
  </si>
  <si>
    <t xml:space="preserve">COPY IMPORT </t>
  </si>
  <si>
    <t xml:space="preserve">PADONDE </t>
  </si>
  <si>
    <t>ADGORA</t>
  </si>
  <si>
    <t xml:space="preserve">SUMMUN DRACO </t>
  </si>
  <si>
    <t xml:space="preserve">CITIUS COLOMBIA </t>
  </si>
  <si>
    <t xml:space="preserve">IDARTES </t>
  </si>
  <si>
    <t xml:space="preserve">RUTH PINZON </t>
  </si>
  <si>
    <t>ALEXANDRA JIMENEZ</t>
  </si>
  <si>
    <t xml:space="preserve">TOTAL DEL PROYECTO </t>
  </si>
  <si>
    <t xml:space="preserve">TOTAL DEL COMPONENTE EN PRESUPUESTO  </t>
  </si>
  <si>
    <t xml:space="preserve">INCI </t>
  </si>
  <si>
    <t>PROCESO LICITACIÓN PÚBLICA
No FDLB-LP-010-2017
ANEXO 4 - PROPUESTA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</si>
</sst>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&quot;$&quot;\ #,##0;[Red]\-&quot;$&quot;\ #,##0"/>
    <numFmt numFmtId="166" formatCode="_-&quot;$&quot;\ * #,##0_-;\-&quot;$&quot;\ * #,##0_-;_-&quot;$&quot;\ * &quot;-&quot;_-;_-@_-"/>
    <numFmt numFmtId="167" formatCode="_-[$$-240A]\ * #,##0_ ;_-[$$-240A]\ * \-#,##0\ ;_-[$$-240A]\ * &quot;-&quot;??_ ;_-@_ "/>
    <numFmt numFmtId="168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/>
    <xf numFmtId="0" fontId="0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right" vertical="center" wrapText="1"/>
    </xf>
    <xf numFmtId="166" fontId="7" fillId="0" borderId="1" xfId="1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166" fontId="2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0" fillId="0" borderId="0" xfId="1" applyFont="1"/>
    <xf numFmtId="166" fontId="0" fillId="0" borderId="0" xfId="1" applyFont="1" applyFill="1" applyBorder="1"/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5" fontId="0" fillId="0" borderId="0" xfId="0" applyNumberFormat="1"/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166" fontId="7" fillId="0" borderId="5" xfId="1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7" fillId="0" borderId="0" xfId="0" applyFont="1" applyBorder="1" applyAlignment="1">
      <alignment horizontal="justify" vertical="center"/>
    </xf>
    <xf numFmtId="165" fontId="0" fillId="0" borderId="0" xfId="0" applyNumberFormat="1" applyFill="1" applyBorder="1"/>
    <xf numFmtId="166" fontId="2" fillId="0" borderId="1" xfId="1" applyNumberFormat="1" applyFont="1" applyBorder="1" applyAlignment="1">
      <alignment horizontal="right" vertical="center" wrapText="1"/>
    </xf>
    <xf numFmtId="167" fontId="0" fillId="0" borderId="0" xfId="0" applyNumberFormat="1"/>
    <xf numFmtId="0" fontId="7" fillId="0" borderId="0" xfId="0" applyFont="1" applyFill="1" applyBorder="1" applyAlignment="1">
      <alignment horizontal="justify" vertical="center"/>
    </xf>
    <xf numFmtId="166" fontId="7" fillId="0" borderId="0" xfId="1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166" fontId="0" fillId="0" borderId="0" xfId="0" applyNumberFormat="1" applyAlignment="1">
      <alignment horizontal="center" vertical="center"/>
    </xf>
    <xf numFmtId="168" fontId="0" fillId="0" borderId="0" xfId="2" applyNumberFormat="1" applyFont="1"/>
    <xf numFmtId="0" fontId="0" fillId="0" borderId="0" xfId="0" applyFill="1" applyBorder="1"/>
    <xf numFmtId="166" fontId="7" fillId="0" borderId="0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3" fillId="2" borderId="2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right" vertical="center" wrapText="1"/>
    </xf>
    <xf numFmtId="166" fontId="3" fillId="2" borderId="3" xfId="1" applyNumberFormat="1" applyFont="1" applyFill="1" applyBorder="1" applyAlignment="1">
      <alignment horizontal="right" vertical="center" wrapText="1"/>
    </xf>
    <xf numFmtId="166" fontId="3" fillId="2" borderId="4" xfId="1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57152</xdr:rowOff>
    </xdr:from>
    <xdr:to>
      <xdr:col>3</xdr:col>
      <xdr:colOff>426084</xdr:colOff>
      <xdr:row>1</xdr:row>
      <xdr:rowOff>676276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80977"/>
          <a:ext cx="1445259" cy="61912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  <xdr:twoCellAnchor editAs="oneCell">
    <xdr:from>
      <xdr:col>8</xdr:col>
      <xdr:colOff>190499</xdr:colOff>
      <xdr:row>1</xdr:row>
      <xdr:rowOff>47625</xdr:rowOff>
    </xdr:from>
    <xdr:to>
      <xdr:col>9</xdr:col>
      <xdr:colOff>809625</xdr:colOff>
      <xdr:row>1</xdr:row>
      <xdr:rowOff>666750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4" y="171450"/>
          <a:ext cx="1390651" cy="61912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57152</xdr:rowOff>
    </xdr:from>
    <xdr:to>
      <xdr:col>3</xdr:col>
      <xdr:colOff>392906</xdr:colOff>
      <xdr:row>1</xdr:row>
      <xdr:rowOff>847726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47652"/>
          <a:ext cx="1545431" cy="79057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  <xdr:twoCellAnchor editAs="oneCell">
    <xdr:from>
      <xdr:col>8</xdr:col>
      <xdr:colOff>333375</xdr:colOff>
      <xdr:row>1</xdr:row>
      <xdr:rowOff>142874</xdr:rowOff>
    </xdr:from>
    <xdr:to>
      <xdr:col>9</xdr:col>
      <xdr:colOff>714377</xdr:colOff>
      <xdr:row>1</xdr:row>
      <xdr:rowOff>800099</xdr:rowOff>
    </xdr:to>
    <xdr:pic>
      <xdr:nvPicPr>
        <xdr:cNvPr id="5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33374"/>
          <a:ext cx="1247777" cy="65722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6"/>
  <sheetViews>
    <sheetView tabSelected="1" topLeftCell="B1" workbookViewId="0">
      <selection activeCell="K7" sqref="K7"/>
    </sheetView>
  </sheetViews>
  <sheetFormatPr baseColWidth="10" defaultRowHeight="15" x14ac:dyDescent="0.25"/>
  <cols>
    <col min="1" max="2" width="3.5703125" customWidth="1"/>
    <col min="3" max="3" width="13.85546875" customWidth="1"/>
    <col min="4" max="4" width="33" customWidth="1"/>
    <col min="5" max="5" width="9.140625" customWidth="1"/>
    <col min="6" max="6" width="9" customWidth="1"/>
    <col min="7" max="9" width="11.5703125" customWidth="1"/>
    <col min="10" max="10" width="13.85546875" customWidth="1"/>
    <col min="11" max="11" width="14.140625" customWidth="1"/>
    <col min="12" max="12" width="13.85546875" customWidth="1"/>
    <col min="13" max="13" width="17.7109375" bestFit="1" customWidth="1"/>
    <col min="14" max="14" width="13" bestFit="1" customWidth="1"/>
  </cols>
  <sheetData>
    <row r="1" spans="2:14" ht="9.75" customHeight="1" x14ac:dyDescent="0.25"/>
    <row r="2" spans="2:14" ht="54.75" customHeight="1" x14ac:dyDescent="0.25">
      <c r="B2" s="61" t="s">
        <v>120</v>
      </c>
      <c r="C2" s="61"/>
      <c r="D2" s="61"/>
      <c r="E2" s="61"/>
      <c r="F2" s="61"/>
      <c r="G2" s="61"/>
      <c r="H2" s="61"/>
      <c r="I2" s="61"/>
      <c r="J2" s="61"/>
    </row>
    <row r="3" spans="2:14" ht="9" customHeight="1" x14ac:dyDescent="0.25">
      <c r="I3" s="1"/>
    </row>
    <row r="4" spans="2:14" ht="15.75" x14ac:dyDescent="0.25">
      <c r="B4" s="62" t="s">
        <v>0</v>
      </c>
      <c r="C4" s="62"/>
      <c r="D4" s="62"/>
      <c r="E4" s="62"/>
      <c r="F4" s="62"/>
      <c r="G4" s="62"/>
      <c r="H4" s="62"/>
      <c r="I4" s="62"/>
      <c r="J4" s="62"/>
    </row>
    <row r="5" spans="2:14" ht="43.5" customHeight="1" x14ac:dyDescent="0.25">
      <c r="B5" s="63" t="s">
        <v>59</v>
      </c>
      <c r="C5" s="63"/>
      <c r="D5" s="63"/>
      <c r="E5" s="63"/>
      <c r="F5" s="63"/>
      <c r="G5" s="63"/>
      <c r="H5" s="63"/>
      <c r="I5" s="63"/>
      <c r="J5" s="63"/>
    </row>
    <row r="6" spans="2:14" ht="9" customHeight="1" x14ac:dyDescent="0.25">
      <c r="C6" s="2"/>
      <c r="D6" s="2"/>
      <c r="E6" s="2"/>
      <c r="F6" s="2"/>
      <c r="G6" s="2"/>
      <c r="H6" s="2"/>
      <c r="I6" s="2"/>
      <c r="J6" s="2"/>
    </row>
    <row r="7" spans="2:14" x14ac:dyDescent="0.25">
      <c r="B7" s="60" t="s">
        <v>1</v>
      </c>
      <c r="C7" s="60"/>
      <c r="D7" s="60"/>
      <c r="E7" s="60"/>
      <c r="F7" s="60"/>
      <c r="G7" s="60"/>
      <c r="H7" s="60"/>
      <c r="I7" s="60"/>
      <c r="J7" s="60"/>
    </row>
    <row r="8" spans="2:14" ht="20.25" customHeight="1" x14ac:dyDescent="0.25">
      <c r="B8" s="59" t="s">
        <v>53</v>
      </c>
      <c r="C8" s="59"/>
      <c r="D8" s="59"/>
      <c r="E8" s="59"/>
      <c r="F8" s="59"/>
      <c r="G8" s="59"/>
      <c r="H8" s="59"/>
      <c r="I8" s="59"/>
      <c r="J8" s="59"/>
    </row>
    <row r="9" spans="2:14" ht="38.25" x14ac:dyDescent="0.25">
      <c r="B9" s="3" t="s">
        <v>83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</row>
    <row r="10" spans="2:14" ht="56.25" x14ac:dyDescent="0.25">
      <c r="B10" s="43">
        <v>1</v>
      </c>
      <c r="C10" s="4" t="s">
        <v>10</v>
      </c>
      <c r="D10" s="5" t="s">
        <v>11</v>
      </c>
      <c r="E10" s="6" t="s">
        <v>12</v>
      </c>
      <c r="F10" s="6">
        <v>8</v>
      </c>
      <c r="G10" s="7"/>
      <c r="H10" s="7"/>
      <c r="I10" s="7"/>
      <c r="J10" s="8"/>
    </row>
    <row r="11" spans="2:14" ht="90" x14ac:dyDescent="0.25">
      <c r="B11" s="43">
        <v>2</v>
      </c>
      <c r="C11" s="4" t="s">
        <v>13</v>
      </c>
      <c r="D11" s="5" t="s">
        <v>85</v>
      </c>
      <c r="E11" s="6" t="s">
        <v>22</v>
      </c>
      <c r="F11" s="6">
        <v>8</v>
      </c>
      <c r="G11" s="7"/>
      <c r="H11" s="7"/>
      <c r="I11" s="7"/>
      <c r="J11" s="7"/>
    </row>
    <row r="12" spans="2:14" ht="67.5" x14ac:dyDescent="0.25">
      <c r="B12" s="43">
        <v>3</v>
      </c>
      <c r="C12" s="4" t="s">
        <v>14</v>
      </c>
      <c r="D12" s="5" t="s">
        <v>15</v>
      </c>
      <c r="E12" s="6" t="s">
        <v>22</v>
      </c>
      <c r="F12" s="6">
        <v>2</v>
      </c>
      <c r="G12" s="7"/>
      <c r="H12" s="7"/>
      <c r="I12" s="7"/>
      <c r="J12" s="7"/>
      <c r="K12" s="19"/>
      <c r="L12" s="10"/>
      <c r="M12" t="s">
        <v>16</v>
      </c>
    </row>
    <row r="13" spans="2:14" ht="67.5" x14ac:dyDescent="0.25">
      <c r="B13" s="43">
        <v>4</v>
      </c>
      <c r="C13" s="4" t="s">
        <v>17</v>
      </c>
      <c r="D13" s="5" t="s">
        <v>100</v>
      </c>
      <c r="E13" s="6" t="s">
        <v>19</v>
      </c>
      <c r="F13" s="6">
        <v>7500</v>
      </c>
      <c r="G13" s="7"/>
      <c r="H13" s="7"/>
      <c r="I13" s="7"/>
      <c r="J13" s="7"/>
      <c r="L13" s="54"/>
      <c r="M13" s="54"/>
      <c r="N13" s="51"/>
    </row>
    <row r="14" spans="2:14" ht="33.75" x14ac:dyDescent="0.25">
      <c r="B14" s="43">
        <v>5</v>
      </c>
      <c r="C14" s="4" t="s">
        <v>38</v>
      </c>
      <c r="D14" s="5" t="s">
        <v>39</v>
      </c>
      <c r="E14" s="6" t="s">
        <v>32</v>
      </c>
      <c r="F14" s="6">
        <v>100</v>
      </c>
      <c r="G14" s="7"/>
      <c r="H14" s="7"/>
      <c r="I14" s="7"/>
      <c r="J14" s="7"/>
    </row>
    <row r="15" spans="2:14" ht="22.5" x14ac:dyDescent="0.25">
      <c r="B15" s="43">
        <v>6</v>
      </c>
      <c r="C15" s="4" t="s">
        <v>20</v>
      </c>
      <c r="D15" s="5" t="s">
        <v>21</v>
      </c>
      <c r="E15" s="6" t="s">
        <v>22</v>
      </c>
      <c r="F15" s="6">
        <v>20</v>
      </c>
      <c r="G15" s="7"/>
      <c r="H15" s="7"/>
      <c r="I15" s="7"/>
      <c r="J15" s="7"/>
      <c r="K15" s="19"/>
    </row>
    <row r="16" spans="2:14" ht="22.5" x14ac:dyDescent="0.25">
      <c r="B16" s="43">
        <v>7</v>
      </c>
      <c r="C16" s="4" t="s">
        <v>20</v>
      </c>
      <c r="D16" s="5" t="s">
        <v>23</v>
      </c>
      <c r="E16" s="6" t="s">
        <v>22</v>
      </c>
      <c r="F16" s="6">
        <v>3000</v>
      </c>
      <c r="G16" s="7"/>
      <c r="H16" s="7"/>
      <c r="I16" s="7"/>
      <c r="J16" s="7"/>
    </row>
    <row r="17" spans="2:13" ht="21" customHeight="1" x14ac:dyDescent="0.25">
      <c r="B17" s="56" t="s">
        <v>24</v>
      </c>
      <c r="C17" s="57"/>
      <c r="D17" s="57"/>
      <c r="E17" s="57"/>
      <c r="F17" s="57"/>
      <c r="G17" s="57"/>
      <c r="H17" s="57"/>
      <c r="I17" s="58"/>
      <c r="J17" s="9"/>
    </row>
    <row r="18" spans="2:13" ht="12.75" customHeight="1" x14ac:dyDescent="0.25"/>
    <row r="19" spans="2:13" x14ac:dyDescent="0.25">
      <c r="B19" s="60" t="s">
        <v>1</v>
      </c>
      <c r="C19" s="60"/>
      <c r="D19" s="60"/>
      <c r="E19" s="60"/>
      <c r="F19" s="60"/>
      <c r="G19" s="60"/>
      <c r="H19" s="60"/>
      <c r="I19" s="60"/>
      <c r="J19" s="60"/>
    </row>
    <row r="20" spans="2:13" ht="20.25" customHeight="1" x14ac:dyDescent="0.25">
      <c r="B20" s="59" t="s">
        <v>54</v>
      </c>
      <c r="C20" s="59"/>
      <c r="D20" s="59"/>
      <c r="E20" s="59"/>
      <c r="F20" s="59"/>
      <c r="G20" s="59"/>
      <c r="H20" s="59"/>
      <c r="I20" s="59"/>
      <c r="J20" s="59"/>
      <c r="K20" s="13"/>
      <c r="L20" s="14"/>
      <c r="M20" s="13"/>
    </row>
    <row r="21" spans="2:13" ht="38.25" x14ac:dyDescent="0.25">
      <c r="B21" s="3" t="s">
        <v>83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3" t="s">
        <v>9</v>
      </c>
      <c r="K21" s="15"/>
      <c r="L21" s="16"/>
      <c r="M21" s="16"/>
    </row>
    <row r="22" spans="2:13" ht="24.75" customHeight="1" x14ac:dyDescent="0.25">
      <c r="B22" s="43">
        <v>1</v>
      </c>
      <c r="C22" s="4" t="s">
        <v>26</v>
      </c>
      <c r="D22" s="5" t="s">
        <v>66</v>
      </c>
      <c r="E22" s="17" t="s">
        <v>22</v>
      </c>
      <c r="F22" s="18">
        <v>6000</v>
      </c>
      <c r="G22" s="7"/>
      <c r="H22" s="7"/>
      <c r="I22" s="7"/>
      <c r="J22" s="7"/>
      <c r="K22" s="15"/>
      <c r="L22" s="16"/>
      <c r="M22" s="16"/>
    </row>
    <row r="23" spans="2:13" ht="24.75" customHeight="1" x14ac:dyDescent="0.25">
      <c r="B23" s="43">
        <v>2</v>
      </c>
      <c r="C23" s="4" t="s">
        <v>26</v>
      </c>
      <c r="D23" s="5" t="s">
        <v>67</v>
      </c>
      <c r="E23" s="17" t="s">
        <v>22</v>
      </c>
      <c r="F23" s="17">
        <v>1000</v>
      </c>
      <c r="G23" s="7"/>
      <c r="H23" s="7"/>
      <c r="I23" s="7"/>
      <c r="J23" s="7"/>
      <c r="K23" s="15"/>
      <c r="L23" s="19"/>
      <c r="M23" s="15"/>
    </row>
    <row r="24" spans="2:13" ht="24.75" customHeight="1" x14ac:dyDescent="0.25">
      <c r="B24" s="43">
        <v>3</v>
      </c>
      <c r="C24" s="4" t="s">
        <v>26</v>
      </c>
      <c r="D24" s="5" t="s">
        <v>65</v>
      </c>
      <c r="E24" s="17" t="s">
        <v>22</v>
      </c>
      <c r="F24" s="17">
        <v>6000</v>
      </c>
      <c r="G24" s="7"/>
      <c r="H24" s="7"/>
      <c r="I24" s="7"/>
      <c r="J24" s="7"/>
      <c r="K24" s="15"/>
      <c r="L24" s="19"/>
      <c r="M24" s="15"/>
    </row>
    <row r="25" spans="2:13" ht="36" customHeight="1" x14ac:dyDescent="0.25">
      <c r="B25" s="43">
        <v>4</v>
      </c>
      <c r="C25" s="4" t="s">
        <v>29</v>
      </c>
      <c r="D25" s="5" t="s">
        <v>30</v>
      </c>
      <c r="E25" s="17" t="s">
        <v>22</v>
      </c>
      <c r="F25" s="17">
        <v>1</v>
      </c>
      <c r="G25" s="7"/>
      <c r="H25" s="7"/>
      <c r="I25" s="7"/>
      <c r="J25" s="7"/>
      <c r="K25" s="15"/>
      <c r="L25" s="19"/>
      <c r="M25" s="19"/>
    </row>
    <row r="26" spans="2:13" ht="24" customHeight="1" x14ac:dyDescent="0.25">
      <c r="B26" s="56" t="s">
        <v>24</v>
      </c>
      <c r="C26" s="57"/>
      <c r="D26" s="57"/>
      <c r="E26" s="57"/>
      <c r="F26" s="57"/>
      <c r="G26" s="57"/>
      <c r="H26" s="57"/>
      <c r="I26" s="58"/>
      <c r="J26" s="9"/>
      <c r="L26" s="19"/>
      <c r="M26" s="19"/>
    </row>
    <row r="27" spans="2:13" ht="12" customHeight="1" x14ac:dyDescent="0.25"/>
    <row r="28" spans="2:13" x14ac:dyDescent="0.25">
      <c r="B28" s="60" t="s">
        <v>1</v>
      </c>
      <c r="C28" s="60"/>
      <c r="D28" s="60"/>
      <c r="E28" s="60"/>
      <c r="F28" s="60"/>
      <c r="G28" s="60"/>
      <c r="H28" s="60"/>
      <c r="I28" s="60"/>
      <c r="J28" s="60"/>
      <c r="L28" s="20"/>
    </row>
    <row r="29" spans="2:13" ht="20.25" customHeight="1" x14ac:dyDescent="0.25">
      <c r="B29" s="59" t="s">
        <v>55</v>
      </c>
      <c r="C29" s="59"/>
      <c r="D29" s="59"/>
      <c r="E29" s="59"/>
      <c r="F29" s="59"/>
      <c r="G29" s="59"/>
      <c r="H29" s="59"/>
      <c r="I29" s="59"/>
      <c r="J29" s="59"/>
      <c r="K29" s="19"/>
      <c r="L29" s="20"/>
    </row>
    <row r="30" spans="2:13" ht="38.25" x14ac:dyDescent="0.25">
      <c r="B30" s="3" t="s">
        <v>83</v>
      </c>
      <c r="C30" s="41" t="s">
        <v>2</v>
      </c>
      <c r="D30" s="41" t="s">
        <v>3</v>
      </c>
      <c r="E30" s="41" t="s">
        <v>4</v>
      </c>
      <c r="F30" s="41" t="s">
        <v>5</v>
      </c>
      <c r="G30" s="41" t="s">
        <v>6</v>
      </c>
      <c r="H30" s="41" t="s">
        <v>7</v>
      </c>
      <c r="I30" s="41" t="s">
        <v>8</v>
      </c>
      <c r="J30" s="41" t="s">
        <v>9</v>
      </c>
      <c r="K30" s="19"/>
      <c r="L30" s="20"/>
    </row>
    <row r="31" spans="2:13" ht="24.75" customHeight="1" x14ac:dyDescent="0.25">
      <c r="B31" s="43">
        <v>1</v>
      </c>
      <c r="C31" s="4" t="s">
        <v>31</v>
      </c>
      <c r="D31" s="5" t="s">
        <v>52</v>
      </c>
      <c r="E31" s="17" t="s">
        <v>32</v>
      </c>
      <c r="F31" s="6">
        <v>3</v>
      </c>
      <c r="G31" s="7"/>
      <c r="H31" s="7"/>
      <c r="I31" s="7"/>
      <c r="J31" s="7"/>
      <c r="K31" s="19"/>
      <c r="L31" s="20"/>
    </row>
    <row r="32" spans="2:13" ht="33.75" x14ac:dyDescent="0.25">
      <c r="B32" s="43">
        <v>2</v>
      </c>
      <c r="C32" s="21" t="s">
        <v>33</v>
      </c>
      <c r="D32" s="22" t="s">
        <v>34</v>
      </c>
      <c r="E32" s="23" t="s">
        <v>22</v>
      </c>
      <c r="F32" s="23">
        <v>1</v>
      </c>
      <c r="G32" s="24"/>
      <c r="H32" s="24"/>
      <c r="I32" s="24"/>
      <c r="J32" s="7"/>
      <c r="K32" s="19"/>
      <c r="L32" s="20"/>
    </row>
    <row r="33" spans="2:13" ht="22.5" x14ac:dyDescent="0.25">
      <c r="B33" s="43">
        <v>3</v>
      </c>
      <c r="C33" s="21" t="s">
        <v>33</v>
      </c>
      <c r="D33" s="22" t="s">
        <v>35</v>
      </c>
      <c r="E33" s="23" t="s">
        <v>22</v>
      </c>
      <c r="F33" s="23">
        <v>1</v>
      </c>
      <c r="G33" s="24"/>
      <c r="H33" s="24"/>
      <c r="I33" s="24"/>
      <c r="J33" s="7"/>
      <c r="K33" s="19"/>
      <c r="L33" s="20"/>
    </row>
    <row r="34" spans="2:13" ht="56.25" x14ac:dyDescent="0.25">
      <c r="B34" s="43">
        <v>4</v>
      </c>
      <c r="C34" s="4" t="s">
        <v>36</v>
      </c>
      <c r="D34" s="5" t="s">
        <v>37</v>
      </c>
      <c r="E34" s="6" t="s">
        <v>22</v>
      </c>
      <c r="F34" s="6">
        <v>300</v>
      </c>
      <c r="G34" s="7"/>
      <c r="H34" s="7"/>
      <c r="I34" s="7"/>
      <c r="J34" s="7"/>
    </row>
    <row r="35" spans="2:13" ht="33.75" x14ac:dyDescent="0.25">
      <c r="B35" s="43">
        <v>5</v>
      </c>
      <c r="C35" s="4" t="s">
        <v>38</v>
      </c>
      <c r="D35" s="5" t="s">
        <v>39</v>
      </c>
      <c r="E35" s="6" t="s">
        <v>32</v>
      </c>
      <c r="F35" s="6">
        <v>3</v>
      </c>
      <c r="G35" s="7"/>
      <c r="H35" s="7"/>
      <c r="I35" s="7"/>
      <c r="J35" s="7"/>
    </row>
    <row r="36" spans="2:13" ht="21" customHeight="1" x14ac:dyDescent="0.25">
      <c r="B36" s="55" t="s">
        <v>24</v>
      </c>
      <c r="C36" s="55"/>
      <c r="D36" s="55"/>
      <c r="E36" s="55"/>
      <c r="F36" s="55"/>
      <c r="G36" s="55"/>
      <c r="H36" s="55"/>
      <c r="I36" s="55"/>
      <c r="J36" s="9"/>
    </row>
    <row r="37" spans="2:13" ht="11.25" customHeight="1" x14ac:dyDescent="0.25">
      <c r="C37" s="10"/>
      <c r="D37" s="10"/>
      <c r="E37" s="11"/>
      <c r="F37" s="11"/>
      <c r="G37" s="11"/>
      <c r="H37" s="11"/>
      <c r="I37" s="11"/>
      <c r="J37" s="12"/>
    </row>
    <row r="38" spans="2:13" x14ac:dyDescent="0.25">
      <c r="B38" s="60" t="s">
        <v>1</v>
      </c>
      <c r="C38" s="60"/>
      <c r="D38" s="60"/>
      <c r="E38" s="60"/>
      <c r="F38" s="60"/>
      <c r="G38" s="60"/>
      <c r="H38" s="60"/>
      <c r="I38" s="60"/>
      <c r="J38" s="60"/>
    </row>
    <row r="39" spans="2:13" ht="20.25" customHeight="1" x14ac:dyDescent="0.25">
      <c r="B39" s="59" t="s">
        <v>56</v>
      </c>
      <c r="C39" s="59"/>
      <c r="D39" s="59"/>
      <c r="E39" s="59"/>
      <c r="F39" s="59"/>
      <c r="G39" s="59"/>
      <c r="H39" s="59"/>
      <c r="I39" s="59"/>
      <c r="J39" s="59"/>
    </row>
    <row r="40" spans="2:13" ht="38.25" x14ac:dyDescent="0.25">
      <c r="B40" s="3" t="s">
        <v>83</v>
      </c>
      <c r="C40" s="41" t="s">
        <v>2</v>
      </c>
      <c r="D40" s="41" t="s">
        <v>3</v>
      </c>
      <c r="E40" s="41" t="s">
        <v>4</v>
      </c>
      <c r="F40" s="41" t="s">
        <v>5</v>
      </c>
      <c r="G40" s="41" t="s">
        <v>6</v>
      </c>
      <c r="H40" s="41" t="s">
        <v>7</v>
      </c>
      <c r="I40" s="41" t="s">
        <v>8</v>
      </c>
      <c r="J40" s="41" t="s">
        <v>9</v>
      </c>
    </row>
    <row r="41" spans="2:13" ht="22.5" x14ac:dyDescent="0.25">
      <c r="B41" s="43">
        <v>1</v>
      </c>
      <c r="C41" s="25" t="s">
        <v>88</v>
      </c>
      <c r="D41" s="5" t="s">
        <v>57</v>
      </c>
      <c r="E41" s="17" t="s">
        <v>50</v>
      </c>
      <c r="F41" s="6">
        <v>5</v>
      </c>
      <c r="G41" s="7"/>
      <c r="H41" s="7"/>
      <c r="I41" s="7"/>
      <c r="J41" s="7"/>
    </row>
    <row r="42" spans="2:13" ht="22.5" x14ac:dyDescent="0.25">
      <c r="B42" s="43">
        <v>2</v>
      </c>
      <c r="C42" s="4" t="s">
        <v>20</v>
      </c>
      <c r="D42" s="5" t="s">
        <v>21</v>
      </c>
      <c r="E42" s="6" t="s">
        <v>22</v>
      </c>
      <c r="F42" s="6">
        <v>30</v>
      </c>
      <c r="G42" s="7"/>
      <c r="H42" s="7"/>
      <c r="I42" s="7"/>
      <c r="J42" s="7"/>
    </row>
    <row r="43" spans="2:13" ht="22.5" x14ac:dyDescent="0.25">
      <c r="B43" s="43">
        <v>3</v>
      </c>
      <c r="C43" s="4" t="s">
        <v>20</v>
      </c>
      <c r="D43" s="27" t="s">
        <v>23</v>
      </c>
      <c r="E43" s="6" t="s">
        <v>22</v>
      </c>
      <c r="F43" s="6">
        <v>15000</v>
      </c>
      <c r="G43" s="7"/>
      <c r="H43" s="7"/>
      <c r="I43" s="7"/>
      <c r="J43" s="7"/>
    </row>
    <row r="44" spans="2:13" ht="21" customHeight="1" x14ac:dyDescent="0.25">
      <c r="B44" s="56" t="s">
        <v>24</v>
      </c>
      <c r="C44" s="57"/>
      <c r="D44" s="57"/>
      <c r="E44" s="57"/>
      <c r="F44" s="57"/>
      <c r="G44" s="57"/>
      <c r="H44" s="57"/>
      <c r="I44" s="58"/>
      <c r="J44" s="9"/>
    </row>
    <row r="45" spans="2:13" x14ac:dyDescent="0.25">
      <c r="B45" s="48"/>
    </row>
    <row r="46" spans="2:13" x14ac:dyDescent="0.25">
      <c r="B46" s="60" t="s">
        <v>1</v>
      </c>
      <c r="C46" s="60"/>
      <c r="D46" s="60"/>
      <c r="E46" s="60"/>
      <c r="F46" s="60"/>
      <c r="G46" s="60"/>
      <c r="H46" s="60"/>
      <c r="I46" s="60"/>
      <c r="J46" s="60"/>
    </row>
    <row r="47" spans="2:13" ht="20.25" customHeight="1" x14ac:dyDescent="0.25">
      <c r="B47" s="59" t="s">
        <v>71</v>
      </c>
      <c r="C47" s="59"/>
      <c r="D47" s="59"/>
      <c r="E47" s="59"/>
      <c r="F47" s="59"/>
      <c r="G47" s="59"/>
      <c r="H47" s="59"/>
      <c r="I47" s="59"/>
      <c r="J47" s="59"/>
    </row>
    <row r="48" spans="2:13" ht="38.25" x14ac:dyDescent="0.25">
      <c r="B48" s="3" t="s">
        <v>83</v>
      </c>
      <c r="C48" s="41" t="s">
        <v>2</v>
      </c>
      <c r="D48" s="41" t="s">
        <v>3</v>
      </c>
      <c r="E48" s="41" t="s">
        <v>4</v>
      </c>
      <c r="F48" s="41" t="s">
        <v>5</v>
      </c>
      <c r="G48" s="41" t="s">
        <v>6</v>
      </c>
      <c r="H48" s="41" t="s">
        <v>7</v>
      </c>
      <c r="I48" s="41" t="s">
        <v>8</v>
      </c>
      <c r="J48" s="41" t="s">
        <v>9</v>
      </c>
      <c r="K48" s="20"/>
      <c r="L48" s="28"/>
      <c r="M48" s="28"/>
    </row>
    <row r="49" spans="2:13" ht="33" customHeight="1" x14ac:dyDescent="0.25">
      <c r="B49" s="43">
        <v>1</v>
      </c>
      <c r="C49" s="4" t="s">
        <v>31</v>
      </c>
      <c r="D49" s="5" t="s">
        <v>41</v>
      </c>
      <c r="E49" s="6" t="s">
        <v>32</v>
      </c>
      <c r="F49" s="6">
        <v>7500</v>
      </c>
      <c r="G49" s="7"/>
      <c r="H49" s="7"/>
      <c r="I49" s="7"/>
      <c r="J49" s="7"/>
      <c r="K49" s="20"/>
      <c r="L49" s="20"/>
      <c r="M49" s="20"/>
    </row>
    <row r="50" spans="2:13" ht="61.5" customHeight="1" x14ac:dyDescent="0.25">
      <c r="B50" s="43">
        <v>2</v>
      </c>
      <c r="C50" s="4" t="s">
        <v>42</v>
      </c>
      <c r="D50" s="5" t="s">
        <v>58</v>
      </c>
      <c r="E50" s="6" t="s">
        <v>22</v>
      </c>
      <c r="F50" s="6">
        <v>3000</v>
      </c>
      <c r="G50" s="7"/>
      <c r="H50" s="7"/>
      <c r="I50" s="7"/>
      <c r="J50" s="7"/>
      <c r="K50" s="20" t="s">
        <v>16</v>
      </c>
      <c r="L50" s="20"/>
      <c r="M50" s="20"/>
    </row>
    <row r="51" spans="2:13" ht="22.5" x14ac:dyDescent="0.25">
      <c r="B51" s="43">
        <v>3</v>
      </c>
      <c r="C51" s="4" t="s">
        <v>42</v>
      </c>
      <c r="D51" s="5" t="s">
        <v>92</v>
      </c>
      <c r="E51" s="6" t="s">
        <v>22</v>
      </c>
      <c r="F51" s="6">
        <v>3000</v>
      </c>
      <c r="G51" s="7"/>
      <c r="H51" s="7"/>
      <c r="I51" s="7"/>
      <c r="J51" s="7"/>
      <c r="K51" s="20"/>
      <c r="L51" s="20"/>
      <c r="M51" s="20"/>
    </row>
    <row r="52" spans="2:13" ht="22.5" x14ac:dyDescent="0.25">
      <c r="B52" s="43">
        <v>4</v>
      </c>
      <c r="C52" s="4" t="s">
        <v>42</v>
      </c>
      <c r="D52" s="5" t="s">
        <v>43</v>
      </c>
      <c r="E52" s="6" t="s">
        <v>22</v>
      </c>
      <c r="F52" s="6">
        <v>3000</v>
      </c>
      <c r="G52" s="7"/>
      <c r="H52" s="7"/>
      <c r="I52" s="7"/>
      <c r="J52" s="7"/>
      <c r="M52" s="52"/>
    </row>
    <row r="53" spans="2:13" ht="35.25" customHeight="1" x14ac:dyDescent="0.25">
      <c r="B53" s="43">
        <v>5</v>
      </c>
      <c r="C53" s="4" t="s">
        <v>38</v>
      </c>
      <c r="D53" s="5" t="s">
        <v>39</v>
      </c>
      <c r="E53" s="6" t="s">
        <v>32</v>
      </c>
      <c r="F53" s="6">
        <v>100</v>
      </c>
      <c r="G53" s="7"/>
      <c r="H53" s="7"/>
      <c r="I53" s="7"/>
      <c r="J53" s="7"/>
      <c r="L53" s="54"/>
    </row>
    <row r="54" spans="2:13" ht="21" customHeight="1" x14ac:dyDescent="0.25">
      <c r="B54" s="55" t="s">
        <v>24</v>
      </c>
      <c r="C54" s="55"/>
      <c r="D54" s="55"/>
      <c r="E54" s="55"/>
      <c r="F54" s="55"/>
      <c r="G54" s="55"/>
      <c r="H54" s="55"/>
      <c r="I54" s="55"/>
      <c r="J54" s="29"/>
      <c r="K54" t="s">
        <v>16</v>
      </c>
      <c r="M54" s="19"/>
    </row>
    <row r="55" spans="2:13" ht="12" customHeight="1" x14ac:dyDescent="0.25">
      <c r="D55" s="31"/>
      <c r="J55" s="32"/>
      <c r="K55" s="30"/>
      <c r="M55" s="19"/>
    </row>
    <row r="56" spans="2:13" x14ac:dyDescent="0.25">
      <c r="B56" s="60" t="s">
        <v>1</v>
      </c>
      <c r="C56" s="60"/>
      <c r="D56" s="60"/>
      <c r="E56" s="60"/>
      <c r="F56" s="60"/>
      <c r="G56" s="60"/>
      <c r="H56" s="60"/>
      <c r="I56" s="60"/>
      <c r="J56" s="60"/>
    </row>
    <row r="57" spans="2:13" ht="20.25" customHeight="1" x14ac:dyDescent="0.25">
      <c r="B57" s="59" t="s">
        <v>72</v>
      </c>
      <c r="C57" s="59"/>
      <c r="D57" s="59"/>
      <c r="E57" s="59"/>
      <c r="F57" s="59"/>
      <c r="G57" s="59"/>
      <c r="H57" s="59"/>
      <c r="I57" s="59"/>
      <c r="J57" s="59"/>
      <c r="M57" s="19"/>
    </row>
    <row r="58" spans="2:13" ht="38.25" x14ac:dyDescent="0.25">
      <c r="B58" s="3" t="s">
        <v>83</v>
      </c>
      <c r="C58" s="41" t="s">
        <v>2</v>
      </c>
      <c r="D58" s="41" t="s">
        <v>3</v>
      </c>
      <c r="E58" s="41" t="s">
        <v>4</v>
      </c>
      <c r="F58" s="41" t="s">
        <v>5</v>
      </c>
      <c r="G58" s="41" t="s">
        <v>6</v>
      </c>
      <c r="H58" s="41" t="s">
        <v>7</v>
      </c>
      <c r="I58" s="41" t="s">
        <v>8</v>
      </c>
      <c r="J58" s="41" t="s">
        <v>9</v>
      </c>
    </row>
    <row r="59" spans="2:13" ht="42" customHeight="1" x14ac:dyDescent="0.25">
      <c r="B59" s="43">
        <v>1</v>
      </c>
      <c r="C59" s="21" t="s">
        <v>44</v>
      </c>
      <c r="D59" s="22" t="s">
        <v>45</v>
      </c>
      <c r="E59" s="17" t="s">
        <v>32</v>
      </c>
      <c r="F59" s="6">
        <v>60</v>
      </c>
      <c r="G59" s="7"/>
      <c r="H59" s="7"/>
      <c r="I59" s="7"/>
      <c r="J59" s="7"/>
    </row>
    <row r="60" spans="2:13" ht="30.75" customHeight="1" x14ac:dyDescent="0.25">
      <c r="B60" s="43">
        <v>2</v>
      </c>
      <c r="C60" s="21" t="s">
        <v>33</v>
      </c>
      <c r="D60" s="33" t="s">
        <v>34</v>
      </c>
      <c r="E60" s="23" t="s">
        <v>22</v>
      </c>
      <c r="F60" s="23">
        <v>20</v>
      </c>
      <c r="G60" s="24"/>
      <c r="H60" s="24"/>
      <c r="I60" s="24"/>
      <c r="J60" s="7"/>
    </row>
    <row r="61" spans="2:13" ht="22.5" x14ac:dyDescent="0.25">
      <c r="B61" s="43">
        <v>3</v>
      </c>
      <c r="C61" s="21" t="s">
        <v>33</v>
      </c>
      <c r="D61" s="33" t="s">
        <v>35</v>
      </c>
      <c r="E61" s="23" t="s">
        <v>22</v>
      </c>
      <c r="F61" s="23">
        <v>20</v>
      </c>
      <c r="G61" s="24"/>
      <c r="H61" s="24"/>
      <c r="I61" s="24"/>
      <c r="J61" s="7"/>
    </row>
    <row r="62" spans="2:13" ht="51.75" customHeight="1" x14ac:dyDescent="0.25">
      <c r="B62" s="43">
        <v>4</v>
      </c>
      <c r="C62" s="4" t="s">
        <v>40</v>
      </c>
      <c r="D62" s="5" t="s">
        <v>37</v>
      </c>
      <c r="E62" s="6" t="s">
        <v>22</v>
      </c>
      <c r="F62" s="6">
        <v>6000</v>
      </c>
      <c r="G62" s="7"/>
      <c r="H62" s="7"/>
      <c r="I62" s="7"/>
      <c r="J62" s="7"/>
    </row>
    <row r="63" spans="2:13" ht="33.75" x14ac:dyDescent="0.25">
      <c r="B63" s="43">
        <v>5</v>
      </c>
      <c r="C63" s="4" t="s">
        <v>46</v>
      </c>
      <c r="D63" s="5" t="s">
        <v>47</v>
      </c>
      <c r="E63" s="34" t="s">
        <v>22</v>
      </c>
      <c r="F63" s="34">
        <v>3000</v>
      </c>
      <c r="G63" s="7"/>
      <c r="H63" s="7"/>
      <c r="I63" s="7"/>
      <c r="J63" s="7"/>
    </row>
    <row r="64" spans="2:13" ht="33.75" x14ac:dyDescent="0.25">
      <c r="B64" s="43">
        <v>6</v>
      </c>
      <c r="C64" s="4" t="s">
        <v>38</v>
      </c>
      <c r="D64" s="5" t="s">
        <v>39</v>
      </c>
      <c r="E64" s="6" t="s">
        <v>32</v>
      </c>
      <c r="F64" s="6">
        <v>60</v>
      </c>
      <c r="G64" s="7"/>
      <c r="H64" s="7"/>
      <c r="I64" s="7"/>
      <c r="J64" s="7"/>
    </row>
    <row r="65" spans="2:13" ht="42" customHeight="1" x14ac:dyDescent="0.25">
      <c r="B65" s="43">
        <v>7</v>
      </c>
      <c r="C65" s="4" t="s">
        <v>48</v>
      </c>
      <c r="D65" s="35" t="s">
        <v>49</v>
      </c>
      <c r="E65" s="34" t="s">
        <v>32</v>
      </c>
      <c r="F65" s="34">
        <v>20</v>
      </c>
      <c r="G65" s="7"/>
      <c r="H65" s="7"/>
      <c r="I65" s="7"/>
      <c r="J65" s="7"/>
    </row>
    <row r="66" spans="2:13" ht="24" customHeight="1" x14ac:dyDescent="0.25">
      <c r="B66" s="55" t="s">
        <v>24</v>
      </c>
      <c r="C66" s="55"/>
      <c r="D66" s="55"/>
      <c r="E66" s="55"/>
      <c r="F66" s="55"/>
      <c r="G66" s="55"/>
      <c r="H66" s="55"/>
      <c r="I66" s="55"/>
      <c r="J66" s="29"/>
      <c r="L66" s="53"/>
      <c r="M66" s="53"/>
    </row>
    <row r="67" spans="2:13" ht="11.25" customHeight="1" x14ac:dyDescent="0.25">
      <c r="C67" s="10"/>
      <c r="D67" s="27"/>
      <c r="E67" s="36"/>
      <c r="F67" s="36"/>
      <c r="G67" s="10"/>
      <c r="H67" s="10"/>
      <c r="I67" s="10"/>
      <c r="J67" s="10"/>
      <c r="L67" s="53"/>
      <c r="M67" s="53"/>
    </row>
    <row r="68" spans="2:13" ht="29.25" customHeight="1" x14ac:dyDescent="0.25">
      <c r="B68" s="68" t="s">
        <v>90</v>
      </c>
      <c r="C68" s="69"/>
      <c r="D68" s="69"/>
      <c r="E68" s="69"/>
      <c r="F68" s="69"/>
      <c r="G68" s="69"/>
      <c r="H68" s="70"/>
      <c r="I68" s="66"/>
      <c r="J68" s="67"/>
      <c r="L68" s="64"/>
      <c r="M68" s="64"/>
    </row>
    <row r="69" spans="2:13" ht="15.75" x14ac:dyDescent="0.25">
      <c r="C69" s="37"/>
      <c r="D69" s="37" t="s">
        <v>16</v>
      </c>
      <c r="E69" s="37"/>
      <c r="L69" s="53"/>
      <c r="M69" s="53"/>
    </row>
    <row r="70" spans="2:13" ht="15.75" x14ac:dyDescent="0.25">
      <c r="C70" s="38"/>
      <c r="D70" s="38"/>
      <c r="E70" s="38"/>
    </row>
    <row r="71" spans="2:13" ht="15.75" x14ac:dyDescent="0.25">
      <c r="D71" s="37"/>
      <c r="J71" s="19"/>
    </row>
    <row r="72" spans="2:13" ht="15.75" x14ac:dyDescent="0.25">
      <c r="D72" s="38"/>
      <c r="H72" s="65"/>
      <c r="I72" s="65"/>
      <c r="J72" s="19"/>
    </row>
    <row r="73" spans="2:13" ht="15.75" x14ac:dyDescent="0.25">
      <c r="D73" s="38"/>
    </row>
    <row r="74" spans="2:13" ht="15.75" x14ac:dyDescent="0.25">
      <c r="D74" s="38"/>
    </row>
    <row r="75" spans="2:13" ht="15.75" x14ac:dyDescent="0.25">
      <c r="D75" s="38"/>
    </row>
    <row r="76" spans="2:13" ht="15.75" x14ac:dyDescent="0.25">
      <c r="D76" s="38"/>
    </row>
  </sheetData>
  <mergeCells count="25">
    <mergeCell ref="L68:M68"/>
    <mergeCell ref="H72:I72"/>
    <mergeCell ref="I68:J68"/>
    <mergeCell ref="B44:I44"/>
    <mergeCell ref="B46:J46"/>
    <mergeCell ref="B47:J47"/>
    <mergeCell ref="B54:I54"/>
    <mergeCell ref="B56:J56"/>
    <mergeCell ref="B57:J57"/>
    <mergeCell ref="B66:I66"/>
    <mergeCell ref="B68:H68"/>
    <mergeCell ref="B2:J2"/>
    <mergeCell ref="B4:J4"/>
    <mergeCell ref="B5:J5"/>
    <mergeCell ref="B7:J7"/>
    <mergeCell ref="B8:J8"/>
    <mergeCell ref="B36:I36"/>
    <mergeCell ref="B26:I26"/>
    <mergeCell ref="B17:I17"/>
    <mergeCell ref="B39:J39"/>
    <mergeCell ref="B38:J38"/>
    <mergeCell ref="B19:J19"/>
    <mergeCell ref="B20:J20"/>
    <mergeCell ref="B28:J28"/>
    <mergeCell ref="B29:J2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2"/>
  <sheetViews>
    <sheetView topLeftCell="A56" zoomScaleNormal="100" workbookViewId="0">
      <selection activeCell="L84" sqref="L84"/>
    </sheetView>
  </sheetViews>
  <sheetFormatPr baseColWidth="10" defaultRowHeight="15" x14ac:dyDescent="0.25"/>
  <cols>
    <col min="1" max="1" width="2" customWidth="1"/>
    <col min="2" max="2" width="3" customWidth="1"/>
    <col min="3" max="3" width="15.5703125" customWidth="1"/>
    <col min="4" max="4" width="27.5703125" customWidth="1"/>
    <col min="5" max="5" width="9.42578125" style="39" customWidth="1"/>
    <col min="6" max="6" width="10.7109375" customWidth="1"/>
    <col min="7" max="10" width="13" customWidth="1"/>
    <col min="11" max="11" width="14" bestFit="1" customWidth="1"/>
    <col min="12" max="12" width="12" bestFit="1" customWidth="1"/>
  </cols>
  <sheetData>
    <row r="2" spans="2:12" ht="73.5" customHeight="1" x14ac:dyDescent="0.25">
      <c r="B2" s="61" t="s">
        <v>60</v>
      </c>
      <c r="C2" s="61"/>
      <c r="D2" s="61"/>
      <c r="E2" s="61"/>
      <c r="F2" s="61"/>
      <c r="G2" s="61"/>
      <c r="H2" s="61"/>
      <c r="I2" s="61"/>
      <c r="J2" s="61"/>
    </row>
    <row r="3" spans="2:12" x14ac:dyDescent="0.25">
      <c r="I3" s="1"/>
      <c r="J3" s="1"/>
    </row>
    <row r="4" spans="2:12" ht="15.75" x14ac:dyDescent="0.25">
      <c r="B4" s="62" t="s">
        <v>0</v>
      </c>
      <c r="C4" s="62"/>
      <c r="D4" s="62"/>
      <c r="E4" s="62"/>
      <c r="F4" s="62"/>
      <c r="G4" s="62"/>
      <c r="H4" s="62"/>
      <c r="I4" s="62"/>
      <c r="J4" s="62"/>
    </row>
    <row r="5" spans="2:12" ht="61.5" customHeight="1" x14ac:dyDescent="0.25">
      <c r="B5" s="85" t="s">
        <v>59</v>
      </c>
      <c r="C5" s="85"/>
      <c r="D5" s="85"/>
      <c r="E5" s="85"/>
      <c r="F5" s="85"/>
      <c r="G5" s="85"/>
      <c r="H5" s="85"/>
      <c r="I5" s="85"/>
      <c r="J5" s="85"/>
    </row>
    <row r="7" spans="2:12" x14ac:dyDescent="0.25">
      <c r="B7" s="60" t="s">
        <v>1</v>
      </c>
      <c r="C7" s="60"/>
      <c r="D7" s="60"/>
      <c r="E7" s="60"/>
      <c r="F7" s="60"/>
      <c r="G7" s="60"/>
      <c r="H7" s="60"/>
      <c r="I7" s="60"/>
      <c r="J7" s="60"/>
    </row>
    <row r="8" spans="2:12" ht="18.75" x14ac:dyDescent="0.25">
      <c r="B8" s="59" t="s">
        <v>53</v>
      </c>
      <c r="C8" s="59"/>
      <c r="D8" s="59"/>
      <c r="E8" s="59"/>
      <c r="F8" s="59"/>
      <c r="G8" s="59"/>
      <c r="H8" s="59"/>
      <c r="I8" s="59"/>
      <c r="J8" s="59"/>
    </row>
    <row r="9" spans="2:12" ht="36" customHeight="1" x14ac:dyDescent="0.25">
      <c r="B9" s="80" t="s">
        <v>83</v>
      </c>
      <c r="C9" s="78" t="s">
        <v>2</v>
      </c>
      <c r="D9" s="78" t="s">
        <v>3</v>
      </c>
      <c r="E9" s="44" t="s">
        <v>61</v>
      </c>
      <c r="F9" s="45" t="s">
        <v>5</v>
      </c>
      <c r="G9" s="46" t="s">
        <v>62</v>
      </c>
      <c r="H9" s="46" t="s">
        <v>62</v>
      </c>
      <c r="I9" s="46" t="s">
        <v>62</v>
      </c>
      <c r="J9" s="46" t="s">
        <v>63</v>
      </c>
    </row>
    <row r="10" spans="2:12" ht="24" customHeight="1" x14ac:dyDescent="0.25">
      <c r="B10" s="81"/>
      <c r="C10" s="79"/>
      <c r="D10" s="79"/>
      <c r="E10" s="74" t="s">
        <v>64</v>
      </c>
      <c r="F10" s="74"/>
      <c r="G10" s="42"/>
      <c r="H10" s="42"/>
      <c r="I10" s="42"/>
      <c r="J10" s="42" t="s">
        <v>70</v>
      </c>
    </row>
    <row r="11" spans="2:12" ht="70.5" customHeight="1" x14ac:dyDescent="0.25">
      <c r="B11" s="43">
        <v>1</v>
      </c>
      <c r="C11" s="4" t="s">
        <v>10</v>
      </c>
      <c r="D11" s="5" t="s">
        <v>11</v>
      </c>
      <c r="E11" s="6" t="s">
        <v>12</v>
      </c>
      <c r="F11" s="6">
        <v>8</v>
      </c>
      <c r="G11" s="82" t="s">
        <v>99</v>
      </c>
      <c r="H11" s="83"/>
      <c r="I11" s="84"/>
      <c r="J11" s="49" t="s">
        <v>101</v>
      </c>
    </row>
    <row r="12" spans="2:12" ht="105.75" customHeight="1" x14ac:dyDescent="0.25">
      <c r="B12" s="43">
        <v>2</v>
      </c>
      <c r="C12" s="4" t="s">
        <v>13</v>
      </c>
      <c r="D12" s="5" t="s">
        <v>84</v>
      </c>
      <c r="E12" s="6" t="s">
        <v>12</v>
      </c>
      <c r="F12" s="6" t="s">
        <v>22</v>
      </c>
      <c r="G12" s="82" t="s">
        <v>99</v>
      </c>
      <c r="H12" s="83"/>
      <c r="I12" s="84"/>
      <c r="J12" s="49" t="s">
        <v>102</v>
      </c>
      <c r="L12" t="s">
        <v>16</v>
      </c>
    </row>
    <row r="13" spans="2:12" ht="90.75" customHeight="1" x14ac:dyDescent="0.25">
      <c r="B13" s="43">
        <v>3</v>
      </c>
      <c r="C13" s="4" t="s">
        <v>14</v>
      </c>
      <c r="D13" s="5" t="s">
        <v>15</v>
      </c>
      <c r="E13" s="6" t="s">
        <v>12</v>
      </c>
      <c r="F13" s="6" t="s">
        <v>22</v>
      </c>
      <c r="G13" s="82" t="s">
        <v>99</v>
      </c>
      <c r="H13" s="83"/>
      <c r="I13" s="84"/>
      <c r="J13" s="49" t="s">
        <v>103</v>
      </c>
    </row>
    <row r="14" spans="2:12" ht="78" customHeight="1" x14ac:dyDescent="0.25">
      <c r="B14" s="43">
        <v>4</v>
      </c>
      <c r="C14" s="4" t="s">
        <v>17</v>
      </c>
      <c r="D14" s="5" t="s">
        <v>18</v>
      </c>
      <c r="E14" s="6" t="s">
        <v>19</v>
      </c>
      <c r="F14" s="34" t="s">
        <v>22</v>
      </c>
      <c r="G14" s="82" t="s">
        <v>99</v>
      </c>
      <c r="H14" s="83"/>
      <c r="I14" s="84"/>
      <c r="J14" s="49" t="s">
        <v>104</v>
      </c>
      <c r="K14" s="19"/>
      <c r="L14" s="19"/>
    </row>
    <row r="15" spans="2:12" ht="24" customHeight="1" x14ac:dyDescent="0.25">
      <c r="B15" s="75"/>
      <c r="C15" s="76"/>
      <c r="D15" s="77"/>
      <c r="E15" s="74" t="s">
        <v>64</v>
      </c>
      <c r="F15" s="74"/>
      <c r="G15" s="42" t="s">
        <v>115</v>
      </c>
      <c r="H15" s="42" t="s">
        <v>116</v>
      </c>
      <c r="I15" s="42" t="s">
        <v>119</v>
      </c>
      <c r="J15" s="42" t="s">
        <v>70</v>
      </c>
      <c r="K15" s="19"/>
      <c r="L15" s="19"/>
    </row>
    <row r="16" spans="2:12" ht="33.75" x14ac:dyDescent="0.25">
      <c r="B16" s="43">
        <v>5</v>
      </c>
      <c r="C16" s="4" t="s">
        <v>38</v>
      </c>
      <c r="D16" s="5" t="s">
        <v>39</v>
      </c>
      <c r="E16" s="6" t="s">
        <v>32</v>
      </c>
      <c r="F16" s="6">
        <v>1</v>
      </c>
      <c r="G16" s="7">
        <v>55000</v>
      </c>
      <c r="H16" s="7">
        <v>55000</v>
      </c>
      <c r="I16" s="7">
        <v>55000</v>
      </c>
      <c r="J16" s="7">
        <v>55000</v>
      </c>
    </row>
    <row r="17" spans="2:12" ht="24" x14ac:dyDescent="0.25">
      <c r="B17" s="75"/>
      <c r="C17" s="76"/>
      <c r="D17" s="77"/>
      <c r="E17" s="74" t="s">
        <v>64</v>
      </c>
      <c r="F17" s="74"/>
      <c r="G17" s="42" t="s">
        <v>105</v>
      </c>
      <c r="H17" s="42" t="s">
        <v>106</v>
      </c>
      <c r="I17" s="42" t="s">
        <v>107</v>
      </c>
      <c r="J17" s="42" t="s">
        <v>70</v>
      </c>
    </row>
    <row r="18" spans="2:12" ht="24" customHeight="1" x14ac:dyDescent="0.25">
      <c r="B18" s="43">
        <v>6</v>
      </c>
      <c r="C18" s="4" t="s">
        <v>20</v>
      </c>
      <c r="D18" s="5" t="s">
        <v>21</v>
      </c>
      <c r="E18" s="6" t="s">
        <v>22</v>
      </c>
      <c r="F18" s="6">
        <v>1</v>
      </c>
      <c r="G18" s="7">
        <v>9790</v>
      </c>
      <c r="H18" s="7">
        <v>9600</v>
      </c>
      <c r="I18" s="7">
        <v>12900</v>
      </c>
      <c r="J18" s="7">
        <f>(I18+H18+G18)/3</f>
        <v>10763.333333333334</v>
      </c>
    </row>
    <row r="19" spans="2:12" ht="24" x14ac:dyDescent="0.25">
      <c r="B19" s="75"/>
      <c r="C19" s="76"/>
      <c r="D19" s="77"/>
      <c r="E19" s="74" t="s">
        <v>64</v>
      </c>
      <c r="F19" s="74"/>
      <c r="G19" s="42" t="s">
        <v>108</v>
      </c>
      <c r="H19" s="42" t="s">
        <v>109</v>
      </c>
      <c r="I19" s="42" t="s">
        <v>110</v>
      </c>
      <c r="J19" s="42" t="s">
        <v>70</v>
      </c>
    </row>
    <row r="20" spans="2:12" x14ac:dyDescent="0.25">
      <c r="B20" s="43">
        <v>7</v>
      </c>
      <c r="C20" s="4" t="s">
        <v>20</v>
      </c>
      <c r="D20" s="5" t="s">
        <v>23</v>
      </c>
      <c r="E20" s="6" t="s">
        <v>22</v>
      </c>
      <c r="G20" s="7">
        <v>100</v>
      </c>
      <c r="H20" s="7">
        <v>100</v>
      </c>
      <c r="I20" s="7">
        <v>100</v>
      </c>
      <c r="J20" s="7">
        <v>100</v>
      </c>
    </row>
    <row r="21" spans="2:12" ht="24" customHeight="1" x14ac:dyDescent="0.25">
      <c r="B21" s="56" t="s">
        <v>118</v>
      </c>
      <c r="C21" s="57"/>
      <c r="D21" s="57"/>
      <c r="E21" s="57"/>
      <c r="F21" s="57"/>
      <c r="G21" s="57"/>
      <c r="H21" s="57"/>
      <c r="I21" s="58"/>
      <c r="J21" s="50">
        <v>452132760</v>
      </c>
    </row>
    <row r="23" spans="2:12" x14ac:dyDescent="0.25">
      <c r="B23" s="60" t="s">
        <v>1</v>
      </c>
      <c r="C23" s="60"/>
      <c r="D23" s="60"/>
      <c r="E23" s="60"/>
      <c r="F23" s="60"/>
      <c r="G23" s="60"/>
      <c r="H23" s="60"/>
      <c r="I23" s="60"/>
      <c r="J23" s="60"/>
    </row>
    <row r="24" spans="2:12" ht="18.75" x14ac:dyDescent="0.25">
      <c r="B24" s="59" t="s">
        <v>54</v>
      </c>
      <c r="C24" s="59"/>
      <c r="D24" s="59"/>
      <c r="E24" s="59"/>
      <c r="F24" s="59"/>
      <c r="G24" s="59"/>
      <c r="H24" s="59"/>
      <c r="I24" s="59"/>
      <c r="J24" s="59"/>
    </row>
    <row r="25" spans="2:12" ht="36" customHeight="1" x14ac:dyDescent="0.25">
      <c r="B25" s="80" t="s">
        <v>83</v>
      </c>
      <c r="C25" s="79" t="s">
        <v>2</v>
      </c>
      <c r="D25" s="79" t="s">
        <v>3</v>
      </c>
      <c r="E25" s="3" t="s">
        <v>61</v>
      </c>
      <c r="F25" s="40" t="s">
        <v>5</v>
      </c>
      <c r="G25" s="40" t="s">
        <v>62</v>
      </c>
      <c r="H25" s="40" t="s">
        <v>62</v>
      </c>
      <c r="I25" s="40" t="s">
        <v>62</v>
      </c>
      <c r="J25" s="40" t="s">
        <v>63</v>
      </c>
    </row>
    <row r="26" spans="2:12" ht="24" customHeight="1" x14ac:dyDescent="0.25">
      <c r="B26" s="81"/>
      <c r="C26" s="79"/>
      <c r="D26" s="79"/>
      <c r="E26" s="74" t="s">
        <v>64</v>
      </c>
      <c r="F26" s="74"/>
      <c r="G26" s="42" t="s">
        <v>25</v>
      </c>
      <c r="H26" s="42" t="s">
        <v>68</v>
      </c>
      <c r="I26" s="42" t="s">
        <v>80</v>
      </c>
      <c r="J26" s="42" t="s">
        <v>70</v>
      </c>
    </row>
    <row r="27" spans="2:12" ht="24.75" customHeight="1" x14ac:dyDescent="0.25">
      <c r="B27" s="43">
        <v>1</v>
      </c>
      <c r="C27" s="4" t="s">
        <v>26</v>
      </c>
      <c r="D27" s="5" t="s">
        <v>27</v>
      </c>
      <c r="E27" s="17" t="s">
        <v>22</v>
      </c>
      <c r="F27" s="18">
        <v>1</v>
      </c>
      <c r="G27" s="7">
        <v>476</v>
      </c>
      <c r="H27" s="7">
        <f>1547*F27</f>
        <v>1547</v>
      </c>
      <c r="I27" s="7">
        <f>372.2*F27</f>
        <v>372.2</v>
      </c>
      <c r="J27" s="7">
        <f>(I27+H27+G27)/3</f>
        <v>798.4</v>
      </c>
      <c r="K27" s="19"/>
      <c r="L27" s="19"/>
    </row>
    <row r="28" spans="2:12" ht="24.75" customHeight="1" x14ac:dyDescent="0.25">
      <c r="B28" s="43">
        <v>2</v>
      </c>
      <c r="C28" s="4" t="s">
        <v>26</v>
      </c>
      <c r="D28" s="5" t="s">
        <v>28</v>
      </c>
      <c r="E28" s="17" t="s">
        <v>22</v>
      </c>
      <c r="F28" s="17">
        <v>1</v>
      </c>
      <c r="G28" s="7">
        <f>952*F28</f>
        <v>952</v>
      </c>
      <c r="H28" s="7">
        <f>1428*F28</f>
        <v>1428</v>
      </c>
      <c r="I28" s="7">
        <f>614*F28</f>
        <v>614</v>
      </c>
      <c r="J28" s="7">
        <f>(I28+H28+G28)/3</f>
        <v>998</v>
      </c>
    </row>
    <row r="29" spans="2:12" ht="24.75" customHeight="1" x14ac:dyDescent="0.25">
      <c r="B29" s="43">
        <v>3</v>
      </c>
      <c r="C29" s="4" t="s">
        <v>26</v>
      </c>
      <c r="D29" s="5" t="s">
        <v>51</v>
      </c>
      <c r="E29" s="17" t="s">
        <v>22</v>
      </c>
      <c r="F29" s="17">
        <v>1</v>
      </c>
      <c r="G29" s="7">
        <f>357*F29</f>
        <v>357</v>
      </c>
      <c r="H29" s="7">
        <f>476*F29</f>
        <v>476</v>
      </c>
      <c r="I29" s="7">
        <f>130.9*F29</f>
        <v>130.9</v>
      </c>
      <c r="J29" s="7">
        <f>(I29+H29+G29)/3</f>
        <v>321.3</v>
      </c>
      <c r="L29" s="19"/>
    </row>
    <row r="30" spans="2:12" ht="24" customHeight="1" x14ac:dyDescent="0.25">
      <c r="B30" s="43">
        <v>4</v>
      </c>
      <c r="C30" s="3"/>
      <c r="D30" s="3"/>
      <c r="E30" s="74" t="s">
        <v>64</v>
      </c>
      <c r="F30" s="74"/>
      <c r="G30" s="42" t="s">
        <v>81</v>
      </c>
      <c r="H30" s="42" t="s">
        <v>82</v>
      </c>
      <c r="I30" s="42" t="s">
        <v>111</v>
      </c>
      <c r="J30" s="42" t="s">
        <v>70</v>
      </c>
    </row>
    <row r="31" spans="2:12" ht="40.5" customHeight="1" x14ac:dyDescent="0.25">
      <c r="B31" s="43">
        <v>5</v>
      </c>
      <c r="C31" s="4" t="s">
        <v>29</v>
      </c>
      <c r="D31" s="5" t="s">
        <v>30</v>
      </c>
      <c r="E31" s="17" t="s">
        <v>22</v>
      </c>
      <c r="F31" s="7">
        <v>1</v>
      </c>
      <c r="G31" s="7">
        <v>900000</v>
      </c>
      <c r="H31" s="7">
        <v>725000</v>
      </c>
      <c r="I31" s="7">
        <v>650000</v>
      </c>
      <c r="J31" s="7">
        <f>(G31+H31+I31)/3</f>
        <v>758333.33333333337</v>
      </c>
    </row>
    <row r="32" spans="2:12" ht="24" customHeight="1" x14ac:dyDescent="0.25">
      <c r="B32" s="56" t="s">
        <v>118</v>
      </c>
      <c r="C32" s="57"/>
      <c r="D32" s="57"/>
      <c r="E32" s="57"/>
      <c r="F32" s="57"/>
      <c r="G32" s="57"/>
      <c r="H32" s="57"/>
      <c r="I32" s="58"/>
      <c r="J32" s="50">
        <v>8470333</v>
      </c>
    </row>
    <row r="34" spans="2:14" x14ac:dyDescent="0.25">
      <c r="B34" s="60" t="s">
        <v>1</v>
      </c>
      <c r="C34" s="60"/>
      <c r="D34" s="60"/>
      <c r="E34" s="60"/>
      <c r="F34" s="60"/>
      <c r="G34" s="60"/>
      <c r="H34" s="60"/>
      <c r="I34" s="60"/>
      <c r="J34" s="60"/>
    </row>
    <row r="35" spans="2:14" ht="18.75" x14ac:dyDescent="0.25">
      <c r="B35" s="59" t="s">
        <v>55</v>
      </c>
      <c r="C35" s="59"/>
      <c r="D35" s="59"/>
      <c r="E35" s="59"/>
      <c r="F35" s="59"/>
      <c r="G35" s="59"/>
      <c r="H35" s="59"/>
      <c r="I35" s="59"/>
      <c r="J35" s="59"/>
    </row>
    <row r="36" spans="2:14" ht="38.25" x14ac:dyDescent="0.25">
      <c r="B36" s="80" t="s">
        <v>83</v>
      </c>
      <c r="C36" s="78" t="s">
        <v>2</v>
      </c>
      <c r="D36" s="78" t="s">
        <v>3</v>
      </c>
      <c r="E36" s="41" t="s">
        <v>61</v>
      </c>
      <c r="F36" s="46" t="s">
        <v>5</v>
      </c>
      <c r="G36" s="46" t="s">
        <v>62</v>
      </c>
      <c r="H36" s="46" t="s">
        <v>62</v>
      </c>
      <c r="I36" s="46" t="s">
        <v>62</v>
      </c>
      <c r="J36" s="46" t="s">
        <v>63</v>
      </c>
    </row>
    <row r="37" spans="2:14" ht="24" x14ac:dyDescent="0.25">
      <c r="B37" s="81"/>
      <c r="C37" s="79"/>
      <c r="D37" s="79"/>
      <c r="E37" s="74" t="s">
        <v>64</v>
      </c>
      <c r="F37" s="74"/>
      <c r="G37" s="42" t="s">
        <v>73</v>
      </c>
      <c r="H37" s="42" t="s">
        <v>74</v>
      </c>
      <c r="I37" s="42" t="s">
        <v>75</v>
      </c>
      <c r="J37" s="42" t="s">
        <v>70</v>
      </c>
    </row>
    <row r="38" spans="2:14" ht="33.75" x14ac:dyDescent="0.25">
      <c r="B38" s="43">
        <v>1</v>
      </c>
      <c r="C38" s="4" t="s">
        <v>31</v>
      </c>
      <c r="D38" s="5" t="s">
        <v>52</v>
      </c>
      <c r="E38" s="17" t="s">
        <v>32</v>
      </c>
      <c r="F38" s="6">
        <v>1</v>
      </c>
      <c r="G38" s="7">
        <v>25000</v>
      </c>
      <c r="H38" s="7">
        <v>46875</v>
      </c>
      <c r="I38" s="7">
        <v>25000</v>
      </c>
      <c r="J38" s="7">
        <f>(G38+H38+I38)/3</f>
        <v>32291.666666666668</v>
      </c>
    </row>
    <row r="39" spans="2:14" ht="24" x14ac:dyDescent="0.25">
      <c r="B39" s="75"/>
      <c r="C39" s="76"/>
      <c r="D39" s="77"/>
      <c r="E39" s="74" t="s">
        <v>64</v>
      </c>
      <c r="F39" s="74"/>
      <c r="G39" s="42" t="s">
        <v>77</v>
      </c>
      <c r="H39" s="42" t="s">
        <v>78</v>
      </c>
      <c r="I39" s="42" t="s">
        <v>79</v>
      </c>
      <c r="J39" s="42" t="s">
        <v>70</v>
      </c>
    </row>
    <row r="40" spans="2:14" ht="33.75" x14ac:dyDescent="0.25">
      <c r="B40" s="43">
        <v>2</v>
      </c>
      <c r="C40" s="21" t="s">
        <v>33</v>
      </c>
      <c r="D40" s="5" t="s">
        <v>34</v>
      </c>
      <c r="E40" s="6" t="s">
        <v>22</v>
      </c>
      <c r="F40" s="6">
        <v>1</v>
      </c>
      <c r="G40" s="7">
        <v>1332800</v>
      </c>
      <c r="H40" s="7">
        <v>1011500</v>
      </c>
      <c r="I40" s="7">
        <v>1071000</v>
      </c>
      <c r="J40" s="7">
        <f>(I40+H40+G40)/3</f>
        <v>1138433.3333333333</v>
      </c>
    </row>
    <row r="41" spans="2:14" ht="33.75" customHeight="1" x14ac:dyDescent="0.25">
      <c r="B41" s="43">
        <v>3</v>
      </c>
      <c r="C41" s="21" t="s">
        <v>33</v>
      </c>
      <c r="D41" s="5" t="s">
        <v>76</v>
      </c>
      <c r="E41" s="6" t="s">
        <v>22</v>
      </c>
      <c r="F41" s="6">
        <v>1</v>
      </c>
      <c r="G41" s="7">
        <v>583100</v>
      </c>
      <c r="H41" s="7">
        <v>416500</v>
      </c>
      <c r="I41" s="7">
        <v>773500</v>
      </c>
      <c r="J41" s="7">
        <f>(I41+H41+G41)/3</f>
        <v>591033.33333333337</v>
      </c>
    </row>
    <row r="42" spans="2:14" ht="24" x14ac:dyDescent="0.25">
      <c r="B42" s="75"/>
      <c r="C42" s="76"/>
      <c r="D42" s="77"/>
      <c r="E42" s="74" t="s">
        <v>64</v>
      </c>
      <c r="F42" s="74"/>
      <c r="G42" s="42" t="s">
        <v>89</v>
      </c>
      <c r="H42" s="42" t="s">
        <v>86</v>
      </c>
      <c r="I42" s="42" t="s">
        <v>87</v>
      </c>
      <c r="J42" s="42" t="s">
        <v>70</v>
      </c>
    </row>
    <row r="43" spans="2:14" ht="67.5" x14ac:dyDescent="0.25">
      <c r="B43" s="47">
        <v>4</v>
      </c>
      <c r="C43" s="4" t="s">
        <v>36</v>
      </c>
      <c r="D43" s="5" t="s">
        <v>37</v>
      </c>
      <c r="E43" s="6" t="s">
        <v>22</v>
      </c>
      <c r="F43" s="6">
        <v>1</v>
      </c>
      <c r="G43" s="7">
        <v>4510</v>
      </c>
      <c r="H43" s="7">
        <v>7282</v>
      </c>
      <c r="I43" s="7">
        <v>6188</v>
      </c>
      <c r="J43" s="7">
        <f>(I43+H43+G43)/3</f>
        <v>5993.333333333333</v>
      </c>
    </row>
    <row r="44" spans="2:14" ht="24" x14ac:dyDescent="0.25">
      <c r="B44" s="71"/>
      <c r="C44" s="72"/>
      <c r="D44" s="73"/>
      <c r="E44" s="74" t="s">
        <v>64</v>
      </c>
      <c r="F44" s="74"/>
      <c r="G44" s="42" t="s">
        <v>115</v>
      </c>
      <c r="H44" s="42" t="s">
        <v>116</v>
      </c>
      <c r="I44" s="42" t="s">
        <v>119</v>
      </c>
      <c r="J44" s="42" t="s">
        <v>70</v>
      </c>
    </row>
    <row r="45" spans="2:14" ht="33.75" x14ac:dyDescent="0.25">
      <c r="B45" s="47">
        <v>5</v>
      </c>
      <c r="C45" s="4" t="s">
        <v>38</v>
      </c>
      <c r="D45" s="5" t="s">
        <v>39</v>
      </c>
      <c r="E45" s="6" t="s">
        <v>32</v>
      </c>
      <c r="F45" s="6">
        <v>1</v>
      </c>
      <c r="G45" s="7">
        <v>55000</v>
      </c>
      <c r="H45" s="7">
        <v>55000</v>
      </c>
      <c r="I45" s="7">
        <v>55000</v>
      </c>
      <c r="J45" s="7">
        <f>(I45+H45+G45)/3</f>
        <v>55000</v>
      </c>
    </row>
    <row r="46" spans="2:14" ht="24" customHeight="1" x14ac:dyDescent="0.25">
      <c r="B46" s="56" t="s">
        <v>118</v>
      </c>
      <c r="C46" s="57"/>
      <c r="D46" s="57"/>
      <c r="E46" s="57"/>
      <c r="F46" s="57"/>
      <c r="G46" s="57"/>
      <c r="H46" s="57"/>
      <c r="I46" s="58"/>
      <c r="J46" s="50">
        <v>3789242</v>
      </c>
    </row>
    <row r="48" spans="2:14" x14ac:dyDescent="0.25">
      <c r="B48" s="60" t="s">
        <v>1</v>
      </c>
      <c r="C48" s="60"/>
      <c r="D48" s="60"/>
      <c r="E48" s="60"/>
      <c r="F48" s="60"/>
      <c r="G48" s="60"/>
      <c r="H48" s="60"/>
      <c r="I48" s="60"/>
      <c r="J48" s="60"/>
      <c r="N48" t="s">
        <v>16</v>
      </c>
    </row>
    <row r="49" spans="2:10" ht="18.75" x14ac:dyDescent="0.25">
      <c r="B49" s="59" t="s">
        <v>56</v>
      </c>
      <c r="C49" s="59"/>
      <c r="D49" s="59"/>
      <c r="E49" s="59"/>
      <c r="F49" s="59"/>
      <c r="G49" s="59"/>
      <c r="H49" s="59"/>
      <c r="I49" s="59"/>
      <c r="J49" s="59"/>
    </row>
    <row r="50" spans="2:10" ht="38.25" x14ac:dyDescent="0.25">
      <c r="B50" s="78" t="s">
        <v>83</v>
      </c>
      <c r="C50" s="78" t="s">
        <v>2</v>
      </c>
      <c r="D50" s="78" t="s">
        <v>3</v>
      </c>
      <c r="E50" s="41" t="s">
        <v>61</v>
      </c>
      <c r="F50" s="46" t="s">
        <v>5</v>
      </c>
      <c r="G50" s="46" t="s">
        <v>62</v>
      </c>
      <c r="H50" s="46" t="s">
        <v>62</v>
      </c>
      <c r="I50" s="46" t="s">
        <v>62</v>
      </c>
      <c r="J50" s="46" t="s">
        <v>63</v>
      </c>
    </row>
    <row r="51" spans="2:10" ht="24" x14ac:dyDescent="0.25">
      <c r="B51" s="79"/>
      <c r="C51" s="79"/>
      <c r="D51" s="79"/>
      <c r="E51" s="74" t="s">
        <v>64</v>
      </c>
      <c r="F51" s="74"/>
      <c r="G51" s="42" t="s">
        <v>73</v>
      </c>
      <c r="H51" s="42" t="s">
        <v>74</v>
      </c>
      <c r="I51" s="42" t="s">
        <v>75</v>
      </c>
      <c r="J51" s="42" t="s">
        <v>70</v>
      </c>
    </row>
    <row r="52" spans="2:10" ht="33.75" x14ac:dyDescent="0.25">
      <c r="B52" s="43">
        <v>1</v>
      </c>
      <c r="C52" s="25" t="s">
        <v>88</v>
      </c>
      <c r="D52" s="5" t="s">
        <v>57</v>
      </c>
      <c r="E52" s="17" t="s">
        <v>93</v>
      </c>
      <c r="F52" s="6">
        <v>1</v>
      </c>
      <c r="G52" s="7">
        <v>30000</v>
      </c>
      <c r="H52" s="7">
        <v>25000</v>
      </c>
      <c r="I52" s="7">
        <v>25000</v>
      </c>
      <c r="J52" s="7">
        <f>(I52+H52+G52)/3</f>
        <v>26666.666666666668</v>
      </c>
    </row>
    <row r="53" spans="2:10" ht="24" customHeight="1" x14ac:dyDescent="0.25">
      <c r="B53" s="75"/>
      <c r="C53" s="76"/>
      <c r="D53" s="77"/>
      <c r="E53" s="74" t="s">
        <v>64</v>
      </c>
      <c r="F53" s="74"/>
      <c r="G53" s="42" t="s">
        <v>105</v>
      </c>
      <c r="H53" s="42" t="s">
        <v>106</v>
      </c>
      <c r="I53" s="42" t="s">
        <v>107</v>
      </c>
      <c r="J53" s="42" t="s">
        <v>70</v>
      </c>
    </row>
    <row r="54" spans="2:10" ht="21.75" customHeight="1" x14ac:dyDescent="0.25">
      <c r="B54" s="43">
        <v>2</v>
      </c>
      <c r="C54" s="4" t="s">
        <v>20</v>
      </c>
      <c r="D54" s="5" t="s">
        <v>21</v>
      </c>
      <c r="E54" s="6" t="s">
        <v>22</v>
      </c>
      <c r="F54" s="6">
        <v>1</v>
      </c>
      <c r="G54" s="7">
        <v>9790</v>
      </c>
      <c r="H54" s="7">
        <v>9600</v>
      </c>
      <c r="I54" s="7">
        <v>12900</v>
      </c>
      <c r="J54" s="7">
        <f>(I54+H54+G54)/3</f>
        <v>10763.333333333334</v>
      </c>
    </row>
    <row r="55" spans="2:10" ht="21.75" customHeight="1" x14ac:dyDescent="0.25">
      <c r="B55" s="75"/>
      <c r="C55" s="76"/>
      <c r="D55" s="77"/>
      <c r="E55" s="74" t="s">
        <v>64</v>
      </c>
      <c r="F55" s="74"/>
      <c r="G55" s="42" t="s">
        <v>108</v>
      </c>
      <c r="H55" s="42" t="s">
        <v>109</v>
      </c>
      <c r="I55" s="42" t="s">
        <v>110</v>
      </c>
      <c r="J55" s="42" t="s">
        <v>70</v>
      </c>
    </row>
    <row r="56" spans="2:10" ht="24" customHeight="1" x14ac:dyDescent="0.25">
      <c r="B56" s="43">
        <v>3</v>
      </c>
      <c r="C56" s="4" t="s">
        <v>20</v>
      </c>
      <c r="D56" s="5" t="s">
        <v>23</v>
      </c>
      <c r="E56" s="6" t="s">
        <v>22</v>
      </c>
      <c r="F56" s="6">
        <v>1</v>
      </c>
      <c r="G56" s="7">
        <v>100</v>
      </c>
      <c r="H56" s="7">
        <v>100</v>
      </c>
      <c r="I56" s="7">
        <v>100</v>
      </c>
      <c r="J56" s="7">
        <v>100</v>
      </c>
    </row>
    <row r="57" spans="2:10" ht="24" customHeight="1" x14ac:dyDescent="0.25">
      <c r="B57" s="56" t="s">
        <v>118</v>
      </c>
      <c r="C57" s="57"/>
      <c r="D57" s="57"/>
      <c r="E57" s="57"/>
      <c r="F57" s="57"/>
      <c r="G57" s="57"/>
      <c r="H57" s="57"/>
      <c r="I57" s="58"/>
      <c r="J57" s="50">
        <v>8489640</v>
      </c>
    </row>
    <row r="59" spans="2:10" x14ac:dyDescent="0.25">
      <c r="B59" s="60" t="s">
        <v>1</v>
      </c>
      <c r="C59" s="60"/>
      <c r="D59" s="60"/>
      <c r="E59" s="60"/>
      <c r="F59" s="60"/>
      <c r="G59" s="60"/>
      <c r="H59" s="60"/>
      <c r="I59" s="60"/>
      <c r="J59" s="60"/>
    </row>
    <row r="60" spans="2:10" ht="18.75" x14ac:dyDescent="0.25">
      <c r="B60" s="59" t="s">
        <v>71</v>
      </c>
      <c r="C60" s="59"/>
      <c r="D60" s="59"/>
      <c r="E60" s="59"/>
      <c r="F60" s="59"/>
      <c r="G60" s="59"/>
      <c r="H60" s="59"/>
      <c r="I60" s="59"/>
      <c r="J60" s="59"/>
    </row>
    <row r="61" spans="2:10" ht="38.25" x14ac:dyDescent="0.25">
      <c r="B61" s="78" t="s">
        <v>83</v>
      </c>
      <c r="C61" s="78" t="s">
        <v>2</v>
      </c>
      <c r="D61" s="78" t="s">
        <v>3</v>
      </c>
      <c r="E61" s="41" t="s">
        <v>61</v>
      </c>
      <c r="F61" s="46" t="s">
        <v>5</v>
      </c>
      <c r="G61" s="46" t="s">
        <v>62</v>
      </c>
      <c r="H61" s="46" t="s">
        <v>62</v>
      </c>
      <c r="I61" s="46" t="s">
        <v>62</v>
      </c>
      <c r="J61" s="46" t="s">
        <v>63</v>
      </c>
    </row>
    <row r="62" spans="2:10" ht="24" x14ac:dyDescent="0.25">
      <c r="B62" s="79"/>
      <c r="C62" s="79"/>
      <c r="D62" s="79"/>
      <c r="E62" s="74" t="s">
        <v>64</v>
      </c>
      <c r="F62" s="74"/>
      <c r="G62" s="42" t="s">
        <v>73</v>
      </c>
      <c r="H62" s="42" t="s">
        <v>74</v>
      </c>
      <c r="I62" s="42" t="s">
        <v>75</v>
      </c>
      <c r="J62" s="42" t="s">
        <v>70</v>
      </c>
    </row>
    <row r="63" spans="2:10" ht="33.75" x14ac:dyDescent="0.25">
      <c r="B63" s="43">
        <v>1</v>
      </c>
      <c r="C63" s="4" t="s">
        <v>31</v>
      </c>
      <c r="D63" s="5" t="s">
        <v>41</v>
      </c>
      <c r="E63" s="6" t="s">
        <v>32</v>
      </c>
      <c r="F63" s="6">
        <v>1</v>
      </c>
      <c r="G63" s="7">
        <v>30000</v>
      </c>
      <c r="H63" s="7">
        <v>25000</v>
      </c>
      <c r="I63" s="7">
        <v>25000</v>
      </c>
      <c r="J63" s="7">
        <f>(I63+H63+G63)/3</f>
        <v>26666.666666666668</v>
      </c>
    </row>
    <row r="64" spans="2:10" ht="24" x14ac:dyDescent="0.25">
      <c r="B64" s="71"/>
      <c r="C64" s="72"/>
      <c r="D64" s="73"/>
      <c r="E64" s="74" t="s">
        <v>64</v>
      </c>
      <c r="F64" s="74"/>
      <c r="G64" s="42" t="s">
        <v>25</v>
      </c>
      <c r="H64" s="42" t="s">
        <v>69</v>
      </c>
      <c r="I64" s="42" t="s">
        <v>91</v>
      </c>
      <c r="J64" s="42" t="s">
        <v>70</v>
      </c>
    </row>
    <row r="65" spans="2:13" ht="67.5" x14ac:dyDescent="0.25">
      <c r="B65" s="43">
        <v>2</v>
      </c>
      <c r="C65" s="4" t="s">
        <v>42</v>
      </c>
      <c r="D65" s="5" t="s">
        <v>58</v>
      </c>
      <c r="E65" s="6" t="s">
        <v>22</v>
      </c>
      <c r="F65" s="6">
        <v>1</v>
      </c>
      <c r="G65" s="7">
        <v>15470</v>
      </c>
      <c r="H65" s="7">
        <v>16660</v>
      </c>
      <c r="I65" s="7">
        <v>59500</v>
      </c>
      <c r="J65" s="7">
        <f>(G65+H65+I65)/3</f>
        <v>30543.333333333332</v>
      </c>
    </row>
    <row r="66" spans="2:13" ht="22.5" x14ac:dyDescent="0.25">
      <c r="B66" s="43">
        <v>3</v>
      </c>
      <c r="C66" s="4" t="s">
        <v>42</v>
      </c>
      <c r="D66" s="5" t="s">
        <v>92</v>
      </c>
      <c r="E66" s="6" t="s">
        <v>22</v>
      </c>
      <c r="F66" s="6">
        <v>1</v>
      </c>
      <c r="G66" s="7">
        <v>16660</v>
      </c>
      <c r="H66" s="7">
        <v>11900</v>
      </c>
      <c r="I66" s="7">
        <v>29750</v>
      </c>
      <c r="J66" s="7">
        <f>(I66+H66+G66)/3</f>
        <v>19436.666666666668</v>
      </c>
    </row>
    <row r="67" spans="2:13" ht="22.5" x14ac:dyDescent="0.25">
      <c r="B67" s="43">
        <v>4</v>
      </c>
      <c r="C67" s="4" t="s">
        <v>42</v>
      </c>
      <c r="D67" s="5" t="s">
        <v>43</v>
      </c>
      <c r="E67" s="6" t="s">
        <v>22</v>
      </c>
      <c r="F67" s="6">
        <v>1</v>
      </c>
      <c r="G67" s="7">
        <v>2380</v>
      </c>
      <c r="H67" s="7">
        <v>3843</v>
      </c>
      <c r="I67" s="7">
        <v>1415</v>
      </c>
      <c r="J67" s="7">
        <f>(I67+H67+G67)/3</f>
        <v>2546</v>
      </c>
    </row>
    <row r="68" spans="2:13" ht="24" x14ac:dyDescent="0.25">
      <c r="B68" s="43"/>
      <c r="C68" s="4"/>
      <c r="D68" s="5"/>
      <c r="E68" s="74" t="s">
        <v>64</v>
      </c>
      <c r="F68" s="74"/>
      <c r="G68" s="42" t="s">
        <v>95</v>
      </c>
      <c r="H68" s="42" t="s">
        <v>96</v>
      </c>
      <c r="I68" s="42" t="s">
        <v>97</v>
      </c>
      <c r="J68" s="42" t="s">
        <v>70</v>
      </c>
    </row>
    <row r="69" spans="2:13" ht="33.75" x14ac:dyDescent="0.25">
      <c r="B69" s="43">
        <v>5</v>
      </c>
      <c r="C69" s="25" t="s">
        <v>40</v>
      </c>
      <c r="D69" s="26" t="s">
        <v>94</v>
      </c>
      <c r="E69" s="6" t="s">
        <v>98</v>
      </c>
      <c r="F69" s="6">
        <v>1</v>
      </c>
      <c r="G69" s="7">
        <v>180000</v>
      </c>
      <c r="H69" s="7">
        <v>180000</v>
      </c>
      <c r="I69" s="7">
        <v>125000</v>
      </c>
      <c r="J69" s="7">
        <f>(I69+H69+G69)/3</f>
        <v>161666.66666666666</v>
      </c>
    </row>
    <row r="70" spans="2:13" ht="24" x14ac:dyDescent="0.25">
      <c r="B70" s="71"/>
      <c r="C70" s="72"/>
      <c r="D70" s="73"/>
      <c r="E70" s="74" t="s">
        <v>64</v>
      </c>
      <c r="F70" s="74"/>
      <c r="G70" s="42" t="s">
        <v>115</v>
      </c>
      <c r="H70" s="42" t="s">
        <v>116</v>
      </c>
      <c r="I70" s="42" t="s">
        <v>119</v>
      </c>
      <c r="J70" s="42" t="s">
        <v>70</v>
      </c>
    </row>
    <row r="71" spans="2:13" ht="33.75" x14ac:dyDescent="0.25">
      <c r="B71" s="47">
        <v>6</v>
      </c>
      <c r="C71" s="4" t="s">
        <v>38</v>
      </c>
      <c r="D71" s="5" t="s">
        <v>39</v>
      </c>
      <c r="E71" s="6" t="s">
        <v>32</v>
      </c>
      <c r="F71" s="6">
        <v>1</v>
      </c>
      <c r="G71" s="7">
        <v>55000</v>
      </c>
      <c r="H71" s="7">
        <v>55000</v>
      </c>
      <c r="I71" s="7">
        <v>55000</v>
      </c>
      <c r="J71" s="7">
        <f>(I71+H71+G71)/3</f>
        <v>55000</v>
      </c>
    </row>
    <row r="72" spans="2:13" ht="24" customHeight="1" x14ac:dyDescent="0.25">
      <c r="B72" s="56" t="s">
        <v>118</v>
      </c>
      <c r="C72" s="57"/>
      <c r="D72" s="57"/>
      <c r="E72" s="57"/>
      <c r="F72" s="57"/>
      <c r="G72" s="57"/>
      <c r="H72" s="57"/>
      <c r="I72" s="58"/>
      <c r="J72" s="50">
        <v>763206325</v>
      </c>
    </row>
    <row r="73" spans="2:13" x14ac:dyDescent="0.25">
      <c r="M73" t="s">
        <v>16</v>
      </c>
    </row>
    <row r="74" spans="2:13" x14ac:dyDescent="0.25">
      <c r="B74" s="60" t="s">
        <v>1</v>
      </c>
      <c r="C74" s="60"/>
      <c r="D74" s="60"/>
      <c r="E74" s="60"/>
      <c r="F74" s="60"/>
      <c r="G74" s="60"/>
      <c r="H74" s="60"/>
      <c r="I74" s="60"/>
      <c r="J74" s="60"/>
    </row>
    <row r="75" spans="2:13" ht="18.75" x14ac:dyDescent="0.25">
      <c r="B75" s="59" t="s">
        <v>72</v>
      </c>
      <c r="C75" s="59"/>
      <c r="D75" s="59"/>
      <c r="E75" s="59"/>
      <c r="F75" s="59"/>
      <c r="G75" s="59"/>
      <c r="H75" s="59"/>
      <c r="I75" s="59"/>
      <c r="J75" s="59"/>
      <c r="M75" t="s">
        <v>16</v>
      </c>
    </row>
    <row r="76" spans="2:13" ht="38.25" x14ac:dyDescent="0.25">
      <c r="B76" s="78" t="s">
        <v>83</v>
      </c>
      <c r="C76" s="78" t="s">
        <v>2</v>
      </c>
      <c r="D76" s="78" t="s">
        <v>3</v>
      </c>
      <c r="E76" s="41" t="s">
        <v>61</v>
      </c>
      <c r="F76" s="46" t="s">
        <v>5</v>
      </c>
      <c r="G76" s="46" t="s">
        <v>62</v>
      </c>
      <c r="H76" s="46" t="s">
        <v>62</v>
      </c>
      <c r="I76" s="46" t="s">
        <v>62</v>
      </c>
      <c r="J76" s="46" t="s">
        <v>63</v>
      </c>
    </row>
    <row r="77" spans="2:13" ht="24" x14ac:dyDescent="0.25">
      <c r="B77" s="79"/>
      <c r="C77" s="79"/>
      <c r="D77" s="79"/>
      <c r="E77" s="74" t="s">
        <v>64</v>
      </c>
      <c r="F77" s="74"/>
      <c r="G77" s="42" t="s">
        <v>73</v>
      </c>
      <c r="H77" s="42" t="s">
        <v>74</v>
      </c>
      <c r="I77" s="42" t="s">
        <v>75</v>
      </c>
      <c r="J77" s="42" t="s">
        <v>70</v>
      </c>
    </row>
    <row r="78" spans="2:13" ht="56.25" x14ac:dyDescent="0.25">
      <c r="B78" s="43">
        <v>1</v>
      </c>
      <c r="C78" s="4" t="s">
        <v>31</v>
      </c>
      <c r="D78" s="22" t="s">
        <v>45</v>
      </c>
      <c r="E78" s="17" t="s">
        <v>32</v>
      </c>
      <c r="F78" s="6">
        <v>1</v>
      </c>
      <c r="G78" s="7">
        <v>25000</v>
      </c>
      <c r="H78" s="7">
        <v>46875</v>
      </c>
      <c r="I78" s="7">
        <v>25000</v>
      </c>
      <c r="J78" s="7">
        <f>(G78+H78+I78)/3</f>
        <v>32291.666666666668</v>
      </c>
    </row>
    <row r="79" spans="2:13" ht="24" x14ac:dyDescent="0.25">
      <c r="B79" s="75"/>
      <c r="C79" s="76"/>
      <c r="D79" s="77"/>
      <c r="E79" s="74" t="s">
        <v>64</v>
      </c>
      <c r="F79" s="74"/>
      <c r="G79" s="42" t="s">
        <v>77</v>
      </c>
      <c r="H79" s="42" t="s">
        <v>78</v>
      </c>
      <c r="I79" s="42" t="s">
        <v>79</v>
      </c>
      <c r="J79" s="42" t="s">
        <v>70</v>
      </c>
    </row>
    <row r="80" spans="2:13" ht="33.75" x14ac:dyDescent="0.25">
      <c r="B80" s="43">
        <v>2</v>
      </c>
      <c r="C80" s="21" t="s">
        <v>33</v>
      </c>
      <c r="D80" s="5" t="s">
        <v>34</v>
      </c>
      <c r="E80" s="6" t="s">
        <v>22</v>
      </c>
      <c r="F80" s="6">
        <v>1</v>
      </c>
      <c r="G80" s="7">
        <v>1332800</v>
      </c>
      <c r="H80" s="7">
        <v>1011500</v>
      </c>
      <c r="I80" s="7">
        <v>1071000</v>
      </c>
      <c r="J80" s="7">
        <f>(I80+H80+G80)/3</f>
        <v>1138433.3333333333</v>
      </c>
    </row>
    <row r="81" spans="2:10" ht="22.5" x14ac:dyDescent="0.25">
      <c r="B81" s="43">
        <v>3</v>
      </c>
      <c r="C81" s="21" t="s">
        <v>33</v>
      </c>
      <c r="D81" s="5" t="s">
        <v>76</v>
      </c>
      <c r="E81" s="6" t="s">
        <v>22</v>
      </c>
      <c r="F81" s="6">
        <v>1</v>
      </c>
      <c r="G81" s="7">
        <v>583100</v>
      </c>
      <c r="H81" s="7">
        <v>416500</v>
      </c>
      <c r="I81" s="7">
        <v>773500</v>
      </c>
      <c r="J81" s="7">
        <f>(I81+H81+G81)/3</f>
        <v>591033.33333333337</v>
      </c>
    </row>
    <row r="82" spans="2:10" ht="24" x14ac:dyDescent="0.25">
      <c r="B82" s="75"/>
      <c r="C82" s="76"/>
      <c r="D82" s="77"/>
      <c r="E82" s="74" t="s">
        <v>64</v>
      </c>
      <c r="F82" s="74"/>
      <c r="G82" s="42" t="s">
        <v>89</v>
      </c>
      <c r="H82" s="42" t="s">
        <v>86</v>
      </c>
      <c r="I82" s="42" t="s">
        <v>87</v>
      </c>
      <c r="J82" s="42" t="s">
        <v>70</v>
      </c>
    </row>
    <row r="83" spans="2:10" ht="67.5" x14ac:dyDescent="0.25">
      <c r="B83" s="47">
        <v>4</v>
      </c>
      <c r="C83" s="4" t="s">
        <v>36</v>
      </c>
      <c r="D83" s="5" t="s">
        <v>37</v>
      </c>
      <c r="E83" s="6" t="s">
        <v>22</v>
      </c>
      <c r="F83" s="6">
        <v>1</v>
      </c>
      <c r="G83" s="7">
        <v>4510</v>
      </c>
      <c r="H83" s="7">
        <v>7282</v>
      </c>
      <c r="I83" s="7">
        <v>6188</v>
      </c>
      <c r="J83" s="7">
        <f>(I83+H83+G83)/3</f>
        <v>5993.333333333333</v>
      </c>
    </row>
    <row r="84" spans="2:10" ht="24" x14ac:dyDescent="0.25">
      <c r="B84" s="75"/>
      <c r="C84" s="76"/>
      <c r="D84" s="77"/>
      <c r="E84" s="74" t="s">
        <v>64</v>
      </c>
      <c r="F84" s="74"/>
      <c r="G84" s="42" t="s">
        <v>25</v>
      </c>
      <c r="H84" s="42" t="s">
        <v>69</v>
      </c>
      <c r="I84" s="42" t="s">
        <v>91</v>
      </c>
      <c r="J84" s="42" t="s">
        <v>70</v>
      </c>
    </row>
    <row r="85" spans="2:10" ht="45" x14ac:dyDescent="0.25">
      <c r="B85" s="43">
        <v>5</v>
      </c>
      <c r="C85" s="4" t="s">
        <v>46</v>
      </c>
      <c r="D85" s="5" t="s">
        <v>47</v>
      </c>
      <c r="E85" s="34" t="s">
        <v>22</v>
      </c>
      <c r="F85" s="34">
        <v>1</v>
      </c>
      <c r="G85" s="7">
        <v>1190</v>
      </c>
      <c r="H85" s="7">
        <v>523</v>
      </c>
      <c r="I85" s="7">
        <v>1107</v>
      </c>
      <c r="J85" s="7">
        <f>(G85+H85+I85)/3</f>
        <v>940</v>
      </c>
    </row>
    <row r="86" spans="2:10" ht="24" x14ac:dyDescent="0.25">
      <c r="B86" s="71"/>
      <c r="C86" s="72"/>
      <c r="D86" s="73"/>
      <c r="E86" s="74" t="s">
        <v>64</v>
      </c>
      <c r="F86" s="74"/>
      <c r="G86" s="42" t="s">
        <v>115</v>
      </c>
      <c r="H86" s="42" t="s">
        <v>116</v>
      </c>
      <c r="I86" s="42" t="s">
        <v>119</v>
      </c>
      <c r="J86" s="42" t="s">
        <v>70</v>
      </c>
    </row>
    <row r="87" spans="2:10" ht="33.75" x14ac:dyDescent="0.25">
      <c r="B87" s="47">
        <v>6</v>
      </c>
      <c r="C87" s="4" t="s">
        <v>38</v>
      </c>
      <c r="D87" s="5" t="s">
        <v>39</v>
      </c>
      <c r="E87" s="6" t="s">
        <v>32</v>
      </c>
      <c r="F87" s="6">
        <v>1</v>
      </c>
      <c r="G87" s="7">
        <v>55000</v>
      </c>
      <c r="H87" s="7">
        <v>55000</v>
      </c>
      <c r="I87" s="7">
        <v>55000</v>
      </c>
      <c r="J87" s="7">
        <f>(I87+H87+G87)/3</f>
        <v>55000</v>
      </c>
    </row>
    <row r="88" spans="2:10" ht="24" x14ac:dyDescent="0.25">
      <c r="B88" s="71"/>
      <c r="C88" s="72"/>
      <c r="D88" s="73"/>
      <c r="E88" s="74" t="s">
        <v>64</v>
      </c>
      <c r="F88" s="74"/>
      <c r="G88" s="42" t="s">
        <v>112</v>
      </c>
      <c r="H88" s="42" t="s">
        <v>113</v>
      </c>
      <c r="I88" s="42" t="s">
        <v>114</v>
      </c>
      <c r="J88" s="42" t="s">
        <v>70</v>
      </c>
    </row>
    <row r="89" spans="2:10" ht="56.25" x14ac:dyDescent="0.25">
      <c r="B89" s="43">
        <v>7</v>
      </c>
      <c r="C89" s="4" t="s">
        <v>48</v>
      </c>
      <c r="D89" s="35" t="s">
        <v>49</v>
      </c>
      <c r="E89" s="34" t="s">
        <v>32</v>
      </c>
      <c r="F89" s="34">
        <v>1</v>
      </c>
      <c r="G89" s="7">
        <v>1800000</v>
      </c>
      <c r="H89" s="7">
        <v>1190000</v>
      </c>
      <c r="I89" s="7">
        <v>3500000</v>
      </c>
      <c r="J89" s="7">
        <f>(I89+H89+G89)/3</f>
        <v>2163333.3333333335</v>
      </c>
    </row>
    <row r="90" spans="2:10" ht="24" customHeight="1" x14ac:dyDescent="0.25">
      <c r="B90" s="56" t="s">
        <v>118</v>
      </c>
      <c r="C90" s="57"/>
      <c r="D90" s="57"/>
      <c r="E90" s="57"/>
      <c r="F90" s="57"/>
      <c r="G90" s="57"/>
      <c r="H90" s="57"/>
      <c r="I90" s="58"/>
      <c r="J90" s="50">
        <v>121871500</v>
      </c>
    </row>
    <row r="92" spans="2:10" ht="23.25" customHeight="1" x14ac:dyDescent="0.25">
      <c r="B92" s="56" t="s">
        <v>117</v>
      </c>
      <c r="C92" s="57"/>
      <c r="D92" s="57"/>
      <c r="E92" s="57"/>
      <c r="F92" s="57"/>
      <c r="G92" s="57"/>
      <c r="H92" s="57"/>
      <c r="I92" s="58"/>
      <c r="J92" s="50">
        <f>J90+J72+J57+J46+J32+J21</f>
        <v>1357959800</v>
      </c>
    </row>
  </sheetData>
  <mergeCells count="82">
    <mergeCell ref="B92:I92"/>
    <mergeCell ref="B17:D17"/>
    <mergeCell ref="E17:F17"/>
    <mergeCell ref="B19:D19"/>
    <mergeCell ref="E19:F19"/>
    <mergeCell ref="B55:D55"/>
    <mergeCell ref="E55:F55"/>
    <mergeCell ref="C36:C37"/>
    <mergeCell ref="D36:D37"/>
    <mergeCell ref="E39:F39"/>
    <mergeCell ref="E30:F30"/>
    <mergeCell ref="C25:C26"/>
    <mergeCell ref="D25:D26"/>
    <mergeCell ref="E44:F44"/>
    <mergeCell ref="B25:B26"/>
    <mergeCell ref="E53:F53"/>
    <mergeCell ref="G13:I13"/>
    <mergeCell ref="G14:I14"/>
    <mergeCell ref="B15:D15"/>
    <mergeCell ref="E15:F15"/>
    <mergeCell ref="B90:I90"/>
    <mergeCell ref="E37:F37"/>
    <mergeCell ref="E26:F26"/>
    <mergeCell ref="B44:D44"/>
    <mergeCell ref="B48:J48"/>
    <mergeCell ref="B49:J49"/>
    <mergeCell ref="B50:B51"/>
    <mergeCell ref="C50:C51"/>
    <mergeCell ref="D50:D51"/>
    <mergeCell ref="E51:F51"/>
    <mergeCell ref="B46:I46"/>
    <mergeCell ref="B53:D53"/>
    <mergeCell ref="B2:J2"/>
    <mergeCell ref="B4:J4"/>
    <mergeCell ref="B5:J5"/>
    <mergeCell ref="B7:J7"/>
    <mergeCell ref="B8:J8"/>
    <mergeCell ref="E10:F10"/>
    <mergeCell ref="B42:D42"/>
    <mergeCell ref="B21:I21"/>
    <mergeCell ref="B32:I32"/>
    <mergeCell ref="B23:J23"/>
    <mergeCell ref="B24:J24"/>
    <mergeCell ref="B34:J34"/>
    <mergeCell ref="B35:J35"/>
    <mergeCell ref="B36:B37"/>
    <mergeCell ref="D9:D10"/>
    <mergeCell ref="C9:C10"/>
    <mergeCell ref="B9:B10"/>
    <mergeCell ref="G11:I11"/>
    <mergeCell ref="G12:I12"/>
    <mergeCell ref="B39:D39"/>
    <mergeCell ref="E42:F42"/>
    <mergeCell ref="B57:I57"/>
    <mergeCell ref="B64:D64"/>
    <mergeCell ref="E64:F64"/>
    <mergeCell ref="B74:J74"/>
    <mergeCell ref="B75:J75"/>
    <mergeCell ref="E68:F68"/>
    <mergeCell ref="B70:D70"/>
    <mergeCell ref="E70:F70"/>
    <mergeCell ref="B59:J59"/>
    <mergeCell ref="B60:J60"/>
    <mergeCell ref="B61:B62"/>
    <mergeCell ref="C61:C62"/>
    <mergeCell ref="D61:D62"/>
    <mergeCell ref="E62:F62"/>
    <mergeCell ref="B76:B77"/>
    <mergeCell ref="C76:C77"/>
    <mergeCell ref="D76:D77"/>
    <mergeCell ref="E77:F77"/>
    <mergeCell ref="B72:I72"/>
    <mergeCell ref="B86:D86"/>
    <mergeCell ref="E86:F86"/>
    <mergeCell ref="B88:D88"/>
    <mergeCell ref="E88:F88"/>
    <mergeCell ref="B79:D79"/>
    <mergeCell ref="E79:F79"/>
    <mergeCell ref="B82:D82"/>
    <mergeCell ref="E82:F82"/>
    <mergeCell ref="B84:D84"/>
    <mergeCell ref="E84:F8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Estudio Mercado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Yeny Patricia Arevalo Lopez</cp:lastModifiedBy>
  <cp:lastPrinted>2017-11-22T00:19:25Z</cp:lastPrinted>
  <dcterms:created xsi:type="dcterms:W3CDTF">2017-10-06T03:44:27Z</dcterms:created>
  <dcterms:modified xsi:type="dcterms:W3CDTF">2017-12-14T17:03:54Z</dcterms:modified>
</cp:coreProperties>
</file>